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ttercourts-my.sharepoint.com/personal/jazevedo_suttercourts_com/Documents/Documents/1_Budget/26-27 Budget/Budget Notices/"/>
    </mc:Choice>
  </mc:AlternateContent>
  <xr:revisionPtr revIDLastSave="0" documentId="8_{8A2FA143-DF28-4292-BF11-0F66AF0EACD0}" xr6:coauthVersionLast="47" xr6:coauthVersionMax="47" xr10:uidLastSave="{00000000-0000-0000-0000-000000000000}"/>
  <bookViews>
    <workbookView xWindow="38250" yWindow="-60" windowWidth="38640" windowHeight="21045" xr2:uid="{0B5259C3-BA9A-4288-AD81-87ACE39693D1}"/>
  </bookViews>
  <sheets>
    <sheet name="TC Allocation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Qtr1">#REF!</definedName>
    <definedName name="__Qtr2">#REF!</definedName>
    <definedName name="__Qtr3">#REF!</definedName>
    <definedName name="__Qtr4">#REF!</definedName>
    <definedName name="_xlnm._FilterDatabase" localSheetId="0" hidden="1">'TC Allocations'!$A$1:$AF$64</definedName>
    <definedName name="_Qtr1">#REF!</definedName>
    <definedName name="_Qtr2">#REF!</definedName>
    <definedName name="_Qtr3">#REF!</definedName>
    <definedName name="_Qtr4">#REF!</definedName>
    <definedName name="a">#REF!</definedName>
    <definedName name="ACCOUNTEDPERIODTYPE1">#REF!</definedName>
    <definedName name="ACCOUNTSEGMENT1">#REF!</definedName>
    <definedName name="APPSUSERNAME1">#REF!</definedName>
    <definedName name="base_fee_adjustment">#REF!</definedName>
    <definedName name="BUDGETCURRENCYCODE1">#REF!</definedName>
    <definedName name="BUDGETDECIMALPLACES1">#REF!</definedName>
    <definedName name="BUDGETENTITYID1">#REF!</definedName>
    <definedName name="BUDGETGRAPHCORRESPONDING1">#REF!</definedName>
    <definedName name="BUDGETGRAPHINCACTUALS1">#REF!</definedName>
    <definedName name="BUDGETGRAPHINCBUDGETS1">#REF!</definedName>
    <definedName name="BUDGETGRAPHINCTITLES1">#REF!</definedName>
    <definedName name="BUDGETGRAPHINCVARIANCES1">#REF!</definedName>
    <definedName name="BUDGETGRAPHSTYLE1">#REF!</definedName>
    <definedName name="BUDGETHEADINGSBACKCOLOUR1">#REF!</definedName>
    <definedName name="BUDGETHEADINGSFORECOLOUR1">#REF!</definedName>
    <definedName name="BUDGETNAME1">#REF!</definedName>
    <definedName name="BUDGETORG1">#REF!</definedName>
    <definedName name="BUDGETORGFROZEN1">#REF!</definedName>
    <definedName name="BUDGETOUTPUTOPTION1">#REF!</definedName>
    <definedName name="BUDGETPASSWORDREQUIREDFLAG1">#REF!</definedName>
    <definedName name="BUDGETSHOWCRITERIASHEET1">#REF!</definedName>
    <definedName name="BUDGETSTATUS1">#REF!</definedName>
    <definedName name="BUDGETTITLEBACKCOLOUR1">#REF!</definedName>
    <definedName name="BUDGETTITLEBORDERCOLOUR1">#REF!</definedName>
    <definedName name="BUDGETTITLEFORECOLOUR1">#REF!</definedName>
    <definedName name="BUDGETVALUESWIDTH1">#REF!</definedName>
    <definedName name="BUDGETVERSIONID1">#REF!</definedName>
    <definedName name="ccid">[2]Instructions!#REF!</definedName>
    <definedName name="CHARTOFACCOUNTSID1">#REF!</definedName>
    <definedName name="Code">'[3]Combo Box'!$D$2:$D$21</definedName>
    <definedName name="CONNECTSTRING1">#REF!</definedName>
    <definedName name="Copy_Area">#REF!</definedName>
    <definedName name="Court">'[3]Combo Box'!$B$2:$B$60</definedName>
    <definedName name="CourtList">[4]Code!$B$1:$B$59</definedName>
    <definedName name="CREATEGRAPH1">#REF!</definedName>
    <definedName name="Data">#REF!</definedName>
    <definedName name="DBNAME1">#REF!</definedName>
    <definedName name="DBUSERNAME1">#REF!</definedName>
    <definedName name="DELETELOGICTYPE1">#REF!</definedName>
    <definedName name="ENDPERIODNAME1">#REF!</definedName>
    <definedName name="ENDPERIODNUM1">#REF!</definedName>
    <definedName name="ENDPERIODYEAR1">#REF!</definedName>
    <definedName name="exp">[5]expenditure!$A$5:$G$62</definedName>
    <definedName name="FFAPPCOLNAME1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APPCOLNAME6_1">#REF!</definedName>
    <definedName name="FFAPPCOLNAME7_1">#REF!</definedName>
    <definedName name="FFAPPCOLNAME8_1">#REF!</definedName>
    <definedName name="FFSEGDESC1_1">#REF!</definedName>
    <definedName name="FFSEGDESC2_1">#REF!</definedName>
    <definedName name="FFSEGDESC3_1">#REF!</definedName>
    <definedName name="FFSEGDESC4_1">#REF!</definedName>
    <definedName name="FFSEGDESC5_1">#REF!</definedName>
    <definedName name="FFSEGDESC6_1">#REF!</definedName>
    <definedName name="FFSEGDESC7_1">#REF!</definedName>
    <definedName name="FFSEGDESC8_1">#REF!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MENT6_1">#REF!</definedName>
    <definedName name="FFSEGMENT7_1">#REF!</definedName>
    <definedName name="FFSEGMENT8_1">#REF!</definedName>
    <definedName name="FFSEGSEPARATOR1">#REF!</definedName>
    <definedName name="FiscalYear">'[3]Combo Box'!$C$2:$C$9</definedName>
    <definedName name="FNDNAM1">#REF!</definedName>
    <definedName name="FNDUSERID1">#REF!</definedName>
    <definedName name="fte">#REF!</definedName>
    <definedName name="FUND">'[3]Combo Box'!$A$2:$A$5</definedName>
    <definedName name="GWYUID1">#REF!</definedName>
    <definedName name="huntington">#REF!</definedName>
    <definedName name="Jeff___TC145B11">#REF!</definedName>
    <definedName name="Jeff___TC145B11_QueryA">#REF!</definedName>
    <definedName name="Jeff_121511a">#REF!</definedName>
    <definedName name="method2">#REF!</definedName>
    <definedName name="NOOFFFSEGMENTS1">#REF!</definedName>
    <definedName name="NOOFPERIODS1">#REF!</definedName>
    <definedName name="oee">[5]OEE!$B$4:$C$7</definedName>
    <definedName name="oee_all">[5]OEE!$B$45:$C$48</definedName>
    <definedName name="oee_noneed">[5]OEE!$B$12:$C$15</definedName>
    <definedName name="PERIODSETNAME1">#REF!</definedName>
    <definedName name="PERIODYEAR1">#REF!</definedName>
    <definedName name="_xlnm.Print_Area" localSheetId="0">'TC Allocations'!$A$1:$AF$64</definedName>
    <definedName name="Print_Area_MI">#REF!</definedName>
    <definedName name="_xlnm.Print_Titles" localSheetId="0">'TC Allocations'!$A:$A</definedName>
    <definedName name="q">'[6]TC145 Template 20140101'!#REF!</definedName>
    <definedName name="QtrAll">#REF!</definedName>
    <definedName name="READONLYBACKCOLOUR1">#REF!</definedName>
    <definedName name="READWRITEBACKCOLOUR1">#REF!</definedName>
    <definedName name="Recover">[7]Macro1!$A$76</definedName>
    <definedName name="ReductionType">'[8]Combo Box'!$A$2:$A$5</definedName>
    <definedName name="REQUIREBUDGETJOURNALSFLAG1">#REF!</definedName>
    <definedName name="RESPONSIBILITYAPPLICATIONID1">#REF!</definedName>
    <definedName name="RESPONSIBILITYID1">#REF!</definedName>
    <definedName name="RESPONSIBILITYNAME1">#REF!</definedName>
    <definedName name="ROWSTOUPLOAD1">#REF!</definedName>
    <definedName name="SEG1_DIRECTION1">#REF!</definedName>
    <definedName name="SEG1_FROM1">#REF!</definedName>
    <definedName name="SEG1_SORT1">#REF!</definedName>
    <definedName name="SEG1_TO1">#REF!</definedName>
    <definedName name="SEG2_DIRECTION1">#REF!</definedName>
    <definedName name="SEG2_FROM1">#REF!</definedName>
    <definedName name="SEG2_SORT1">#REF!</definedName>
    <definedName name="SEG2_TO1">#REF!</definedName>
    <definedName name="SEG3_DIRECTION1">#REF!</definedName>
    <definedName name="SEG3_FROM1">#REF!</definedName>
    <definedName name="SEG3_SORT1">#REF!</definedName>
    <definedName name="SEG3_TO1">#REF!</definedName>
    <definedName name="SEG4_DIRECTION1">#REF!</definedName>
    <definedName name="SEG4_FROM1">#REF!</definedName>
    <definedName name="SEG4_SORT1">#REF!</definedName>
    <definedName name="SEG4_TO1">#REF!</definedName>
    <definedName name="SEG5_DIRECTION1">#REF!</definedName>
    <definedName name="SEG5_FROM1">#REF!</definedName>
    <definedName name="SEG5_SORT1">#REF!</definedName>
    <definedName name="SEG5_TO1">#REF!</definedName>
    <definedName name="SEG6_DIRECTION1">#REF!</definedName>
    <definedName name="SEG6_FROM1">#REF!</definedName>
    <definedName name="SEG6_SORT1">#REF!</definedName>
    <definedName name="SEG6_TO1">#REF!</definedName>
    <definedName name="SEG7_DIRECTION1">#REF!</definedName>
    <definedName name="SEG7_FROM1">#REF!</definedName>
    <definedName name="SEG7_SORT1">#REF!</definedName>
    <definedName name="SEG7_TO1">#REF!</definedName>
    <definedName name="SEG8_DIRECTION1">#REF!</definedName>
    <definedName name="SEG8_FROM1">#REF!</definedName>
    <definedName name="SEG8_SORT1">#REF!</definedName>
    <definedName name="SEG8_TO1">#REF!</definedName>
    <definedName name="SETOFBOOKSID1">#REF!</definedName>
    <definedName name="SETOFBOOKSNAME1">#REF!</definedName>
    <definedName name="STARTBUDGETPOST1">#REF!</definedName>
    <definedName name="STARTPERIODNAME1">#REF!</definedName>
    <definedName name="STARTPERIODNUM1">#REF!</definedName>
    <definedName name="STARTPERIODYEAR1">#REF!</definedName>
    <definedName name="SuperiorCourt">'[9]TC-145 Template'!$W$1</definedName>
    <definedName name="TableName">"Dummy"</definedName>
    <definedName name="UPDATELOGICTYPE1">#REF!</definedName>
    <definedName name="xxx">[10]Code!$F$1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D64" i="1" l="1"/>
  <c r="AC64" i="1"/>
  <c r="AB64" i="1"/>
  <c r="AA64" i="1"/>
  <c r="Z64" i="1"/>
  <c r="X64" i="1"/>
  <c r="W64" i="1"/>
  <c r="T64" i="1"/>
  <c r="S64" i="1"/>
  <c r="R64" i="1"/>
  <c r="N64" i="1"/>
  <c r="M64" i="1"/>
  <c r="L64" i="1"/>
  <c r="K64" i="1"/>
  <c r="J64" i="1"/>
  <c r="I64" i="1"/>
  <c r="G64" i="1"/>
  <c r="F64" i="1"/>
  <c r="E64" i="1"/>
  <c r="D64" i="1"/>
  <c r="C64" i="1"/>
  <c r="B64" i="1"/>
  <c r="AE63" i="1"/>
  <c r="Q63" i="1"/>
  <c r="P63" i="1"/>
  <c r="U63" i="1" s="1"/>
  <c r="O63" i="1"/>
  <c r="H63" i="1"/>
  <c r="V63" i="1" s="1"/>
  <c r="Y63" i="1" s="1"/>
  <c r="AF63" i="1" s="1"/>
  <c r="AE62" i="1"/>
  <c r="Q62" i="1"/>
  <c r="P62" i="1"/>
  <c r="U62" i="1" s="1"/>
  <c r="O62" i="1"/>
  <c r="H62" i="1"/>
  <c r="V62" i="1" s="1"/>
  <c r="Y62" i="1" s="1"/>
  <c r="AF62" i="1" s="1"/>
  <c r="AE61" i="1"/>
  <c r="Q61" i="1"/>
  <c r="P61" i="1"/>
  <c r="U61" i="1" s="1"/>
  <c r="O61" i="1"/>
  <c r="H61" i="1"/>
  <c r="AE60" i="1"/>
  <c r="Q60" i="1"/>
  <c r="P60" i="1"/>
  <c r="U60" i="1" s="1"/>
  <c r="O60" i="1"/>
  <c r="H60" i="1"/>
  <c r="V60" i="1" s="1"/>
  <c r="Y60" i="1" s="1"/>
  <c r="AF60" i="1" s="1"/>
  <c r="AE59" i="1"/>
  <c r="Q59" i="1"/>
  <c r="P59" i="1"/>
  <c r="U59" i="1" s="1"/>
  <c r="O59" i="1"/>
  <c r="H59" i="1"/>
  <c r="V59" i="1" s="1"/>
  <c r="Y59" i="1" s="1"/>
  <c r="AF59" i="1" s="1"/>
  <c r="AE58" i="1"/>
  <c r="Q58" i="1"/>
  <c r="P58" i="1"/>
  <c r="U58" i="1" s="1"/>
  <c r="O58" i="1"/>
  <c r="H58" i="1"/>
  <c r="V58" i="1" s="1"/>
  <c r="Y58" i="1" s="1"/>
  <c r="AF58" i="1" s="1"/>
  <c r="AE57" i="1"/>
  <c r="Q57" i="1"/>
  <c r="P57" i="1"/>
  <c r="U57" i="1" s="1"/>
  <c r="O57" i="1"/>
  <c r="H57" i="1"/>
  <c r="V57" i="1" s="1"/>
  <c r="Y57" i="1" s="1"/>
  <c r="AF57" i="1" s="1"/>
  <c r="AE56" i="1"/>
  <c r="Q56" i="1"/>
  <c r="U56" i="1" s="1"/>
  <c r="P56" i="1"/>
  <c r="O56" i="1"/>
  <c r="H56" i="1"/>
  <c r="V56" i="1" s="1"/>
  <c r="Y56" i="1" s="1"/>
  <c r="AF56" i="1" s="1"/>
  <c r="AE55" i="1"/>
  <c r="Q55" i="1"/>
  <c r="P55" i="1"/>
  <c r="U55" i="1" s="1"/>
  <c r="O55" i="1"/>
  <c r="H55" i="1"/>
  <c r="V55" i="1" s="1"/>
  <c r="Y55" i="1" s="1"/>
  <c r="AF55" i="1" s="1"/>
  <c r="AE54" i="1"/>
  <c r="Q54" i="1"/>
  <c r="P54" i="1"/>
  <c r="U54" i="1" s="1"/>
  <c r="O54" i="1"/>
  <c r="H54" i="1"/>
  <c r="V54" i="1" s="1"/>
  <c r="Y54" i="1" s="1"/>
  <c r="AF54" i="1" s="1"/>
  <c r="AE53" i="1"/>
  <c r="Q53" i="1"/>
  <c r="P53" i="1"/>
  <c r="U53" i="1" s="1"/>
  <c r="O53" i="1"/>
  <c r="H53" i="1"/>
  <c r="V53" i="1" s="1"/>
  <c r="Y53" i="1" s="1"/>
  <c r="AF53" i="1" s="1"/>
  <c r="AE52" i="1"/>
  <c r="Q52" i="1"/>
  <c r="P52" i="1"/>
  <c r="U52" i="1" s="1"/>
  <c r="O52" i="1"/>
  <c r="H52" i="1"/>
  <c r="AE51" i="1"/>
  <c r="Q51" i="1"/>
  <c r="P51" i="1"/>
  <c r="U51" i="1" s="1"/>
  <c r="O51" i="1"/>
  <c r="H51" i="1"/>
  <c r="AE50" i="1"/>
  <c r="U50" i="1"/>
  <c r="Q50" i="1"/>
  <c r="P50" i="1"/>
  <c r="O50" i="1"/>
  <c r="H50" i="1"/>
  <c r="V50" i="1" s="1"/>
  <c r="Y50" i="1" s="1"/>
  <c r="AF50" i="1" s="1"/>
  <c r="AE49" i="1"/>
  <c r="Q49" i="1"/>
  <c r="P49" i="1"/>
  <c r="U49" i="1" s="1"/>
  <c r="O49" i="1"/>
  <c r="H49" i="1"/>
  <c r="V49" i="1" s="1"/>
  <c r="Y49" i="1" s="1"/>
  <c r="AE48" i="1"/>
  <c r="Q48" i="1"/>
  <c r="P48" i="1"/>
  <c r="U48" i="1" s="1"/>
  <c r="O48" i="1"/>
  <c r="H48" i="1"/>
  <c r="V48" i="1" s="1"/>
  <c r="Y48" i="1" s="1"/>
  <c r="AF48" i="1" s="1"/>
  <c r="AE47" i="1"/>
  <c r="Q47" i="1"/>
  <c r="P47" i="1"/>
  <c r="U47" i="1" s="1"/>
  <c r="O47" i="1"/>
  <c r="H47" i="1"/>
  <c r="V47" i="1" s="1"/>
  <c r="Y47" i="1" s="1"/>
  <c r="AF47" i="1" s="1"/>
  <c r="AE46" i="1"/>
  <c r="Q46" i="1"/>
  <c r="P46" i="1"/>
  <c r="U46" i="1" s="1"/>
  <c r="O46" i="1"/>
  <c r="H46" i="1"/>
  <c r="V46" i="1" s="1"/>
  <c r="Y46" i="1" s="1"/>
  <c r="AE45" i="1"/>
  <c r="Q45" i="1"/>
  <c r="P45" i="1"/>
  <c r="U45" i="1" s="1"/>
  <c r="O45" i="1"/>
  <c r="H45" i="1"/>
  <c r="V45" i="1" s="1"/>
  <c r="Y45" i="1" s="1"/>
  <c r="AF45" i="1" s="1"/>
  <c r="AE44" i="1"/>
  <c r="Q44" i="1"/>
  <c r="P44" i="1"/>
  <c r="U44" i="1" s="1"/>
  <c r="O44" i="1"/>
  <c r="H44" i="1"/>
  <c r="AE43" i="1"/>
  <c r="Q43" i="1"/>
  <c r="P43" i="1"/>
  <c r="U43" i="1" s="1"/>
  <c r="O43" i="1"/>
  <c r="H43" i="1"/>
  <c r="V43" i="1" s="1"/>
  <c r="Y43" i="1" s="1"/>
  <c r="AF43" i="1" s="1"/>
  <c r="AE42" i="1"/>
  <c r="Q42" i="1"/>
  <c r="P42" i="1"/>
  <c r="U42" i="1" s="1"/>
  <c r="O42" i="1"/>
  <c r="H42" i="1"/>
  <c r="AE41" i="1"/>
  <c r="Q41" i="1"/>
  <c r="P41" i="1"/>
  <c r="U41" i="1" s="1"/>
  <c r="O41" i="1"/>
  <c r="H41" i="1"/>
  <c r="V41" i="1" s="1"/>
  <c r="Y41" i="1" s="1"/>
  <c r="AF41" i="1" s="1"/>
  <c r="AE40" i="1"/>
  <c r="Q40" i="1"/>
  <c r="P40" i="1"/>
  <c r="U40" i="1" s="1"/>
  <c r="O40" i="1"/>
  <c r="H40" i="1"/>
  <c r="V40" i="1" s="1"/>
  <c r="Y40" i="1" s="1"/>
  <c r="AF40" i="1" s="1"/>
  <c r="AE39" i="1"/>
  <c r="Q39" i="1"/>
  <c r="P39" i="1"/>
  <c r="U39" i="1" s="1"/>
  <c r="O39" i="1"/>
  <c r="H39" i="1"/>
  <c r="V39" i="1" s="1"/>
  <c r="Y39" i="1" s="1"/>
  <c r="AF39" i="1" s="1"/>
  <c r="AE38" i="1"/>
  <c r="Q38" i="1"/>
  <c r="P38" i="1"/>
  <c r="U38" i="1" s="1"/>
  <c r="O38" i="1"/>
  <c r="H38" i="1"/>
  <c r="AE37" i="1"/>
  <c r="Q37" i="1"/>
  <c r="P37" i="1"/>
  <c r="U37" i="1" s="1"/>
  <c r="O37" i="1"/>
  <c r="H37" i="1"/>
  <c r="V37" i="1" s="1"/>
  <c r="Y37" i="1" s="1"/>
  <c r="AF37" i="1" s="1"/>
  <c r="AE36" i="1"/>
  <c r="Q36" i="1"/>
  <c r="P36" i="1"/>
  <c r="U36" i="1" s="1"/>
  <c r="O36" i="1"/>
  <c r="H36" i="1"/>
  <c r="AE35" i="1"/>
  <c r="Q35" i="1"/>
  <c r="P35" i="1"/>
  <c r="U35" i="1" s="1"/>
  <c r="O35" i="1"/>
  <c r="H35" i="1"/>
  <c r="AE34" i="1"/>
  <c r="Q34" i="1"/>
  <c r="P34" i="1"/>
  <c r="U34" i="1" s="1"/>
  <c r="O34" i="1"/>
  <c r="H34" i="1"/>
  <c r="V34" i="1" s="1"/>
  <c r="Y34" i="1" s="1"/>
  <c r="AF34" i="1" s="1"/>
  <c r="AE33" i="1"/>
  <c r="Q33" i="1"/>
  <c r="P33" i="1"/>
  <c r="U33" i="1" s="1"/>
  <c r="O33" i="1"/>
  <c r="H33" i="1"/>
  <c r="AE32" i="1"/>
  <c r="Q32" i="1"/>
  <c r="P32" i="1"/>
  <c r="U32" i="1" s="1"/>
  <c r="O32" i="1"/>
  <c r="H32" i="1"/>
  <c r="V32" i="1" s="1"/>
  <c r="Y32" i="1" s="1"/>
  <c r="AF32" i="1" s="1"/>
  <c r="AE31" i="1"/>
  <c r="Q31" i="1"/>
  <c r="P31" i="1"/>
  <c r="U31" i="1" s="1"/>
  <c r="O31" i="1"/>
  <c r="H31" i="1"/>
  <c r="V31" i="1" s="1"/>
  <c r="Y31" i="1" s="1"/>
  <c r="AF31" i="1" s="1"/>
  <c r="AE30" i="1"/>
  <c r="Q30" i="1"/>
  <c r="P30" i="1"/>
  <c r="U30" i="1" s="1"/>
  <c r="O30" i="1"/>
  <c r="H30" i="1"/>
  <c r="V30" i="1" s="1"/>
  <c r="Y30" i="1" s="1"/>
  <c r="AF30" i="1" s="1"/>
  <c r="AE29" i="1"/>
  <c r="U29" i="1"/>
  <c r="Q29" i="1"/>
  <c r="P29" i="1"/>
  <c r="O29" i="1"/>
  <c r="H29" i="1"/>
  <c r="V29" i="1" s="1"/>
  <c r="Y29" i="1" s="1"/>
  <c r="AF29" i="1" s="1"/>
  <c r="AE28" i="1"/>
  <c r="U28" i="1"/>
  <c r="Q28" i="1"/>
  <c r="P28" i="1"/>
  <c r="O28" i="1"/>
  <c r="H28" i="1"/>
  <c r="V28" i="1" s="1"/>
  <c r="Y28" i="1" s="1"/>
  <c r="AF28" i="1" s="1"/>
  <c r="AE27" i="1"/>
  <c r="Q27" i="1"/>
  <c r="P27" i="1"/>
  <c r="U27" i="1" s="1"/>
  <c r="O27" i="1"/>
  <c r="H27" i="1"/>
  <c r="AE26" i="1"/>
  <c r="Q26" i="1"/>
  <c r="P26" i="1"/>
  <c r="U26" i="1" s="1"/>
  <c r="O26" i="1"/>
  <c r="H26" i="1"/>
  <c r="V26" i="1" s="1"/>
  <c r="Y26" i="1" s="1"/>
  <c r="AF26" i="1" s="1"/>
  <c r="AE25" i="1"/>
  <c r="Q25" i="1"/>
  <c r="P25" i="1"/>
  <c r="U25" i="1" s="1"/>
  <c r="O25" i="1"/>
  <c r="H25" i="1"/>
  <c r="V25" i="1" s="1"/>
  <c r="Y25" i="1" s="1"/>
  <c r="AF25" i="1" s="1"/>
  <c r="AE24" i="1"/>
  <c r="Q24" i="1"/>
  <c r="P24" i="1"/>
  <c r="U24" i="1" s="1"/>
  <c r="O24" i="1"/>
  <c r="H24" i="1"/>
  <c r="V24" i="1" s="1"/>
  <c r="Y24" i="1" s="1"/>
  <c r="AF24" i="1" s="1"/>
  <c r="AE23" i="1"/>
  <c r="Q23" i="1"/>
  <c r="P23" i="1"/>
  <c r="U23" i="1" s="1"/>
  <c r="O23" i="1"/>
  <c r="H23" i="1"/>
  <c r="V23" i="1" s="1"/>
  <c r="Y23" i="1" s="1"/>
  <c r="AF23" i="1" s="1"/>
  <c r="AE22" i="1"/>
  <c r="Q22" i="1"/>
  <c r="P22" i="1"/>
  <c r="U22" i="1" s="1"/>
  <c r="O22" i="1"/>
  <c r="H22" i="1"/>
  <c r="V22" i="1" s="1"/>
  <c r="Y22" i="1" s="1"/>
  <c r="AF22" i="1" s="1"/>
  <c r="AE21" i="1"/>
  <c r="Q21" i="1"/>
  <c r="P21" i="1"/>
  <c r="U21" i="1" s="1"/>
  <c r="O21" i="1"/>
  <c r="H21" i="1"/>
  <c r="V21" i="1" s="1"/>
  <c r="Y21" i="1" s="1"/>
  <c r="AF21" i="1" s="1"/>
  <c r="AE20" i="1"/>
  <c r="Q20" i="1"/>
  <c r="P20" i="1"/>
  <c r="U20" i="1" s="1"/>
  <c r="O20" i="1"/>
  <c r="H20" i="1"/>
  <c r="AE19" i="1"/>
  <c r="Q19" i="1"/>
  <c r="P19" i="1"/>
  <c r="U19" i="1" s="1"/>
  <c r="O19" i="1"/>
  <c r="H19" i="1"/>
  <c r="V19" i="1" s="1"/>
  <c r="Y19" i="1" s="1"/>
  <c r="AF19" i="1" s="1"/>
  <c r="AE18" i="1"/>
  <c r="Q18" i="1"/>
  <c r="P18" i="1"/>
  <c r="U18" i="1" s="1"/>
  <c r="O18" i="1"/>
  <c r="H18" i="1"/>
  <c r="V18" i="1" s="1"/>
  <c r="Y18" i="1" s="1"/>
  <c r="AF18" i="1" s="1"/>
  <c r="AE17" i="1"/>
  <c r="U17" i="1"/>
  <c r="Q17" i="1"/>
  <c r="P17" i="1"/>
  <c r="O17" i="1"/>
  <c r="H17" i="1"/>
  <c r="V17" i="1" s="1"/>
  <c r="Y17" i="1" s="1"/>
  <c r="AF17" i="1" s="1"/>
  <c r="AE16" i="1"/>
  <c r="Q16" i="1"/>
  <c r="P16" i="1"/>
  <c r="U16" i="1" s="1"/>
  <c r="O16" i="1"/>
  <c r="H16" i="1"/>
  <c r="V16" i="1" s="1"/>
  <c r="Y16" i="1" s="1"/>
  <c r="AF16" i="1" s="1"/>
  <c r="AE15" i="1"/>
  <c r="Q15" i="1"/>
  <c r="P15" i="1"/>
  <c r="U15" i="1" s="1"/>
  <c r="O15" i="1"/>
  <c r="H15" i="1"/>
  <c r="V15" i="1" s="1"/>
  <c r="Y15" i="1" s="1"/>
  <c r="AF15" i="1" s="1"/>
  <c r="AE14" i="1"/>
  <c r="Q14" i="1"/>
  <c r="P14" i="1"/>
  <c r="U14" i="1" s="1"/>
  <c r="O14" i="1"/>
  <c r="H14" i="1"/>
  <c r="AE13" i="1"/>
  <c r="Q13" i="1"/>
  <c r="P13" i="1"/>
  <c r="U13" i="1" s="1"/>
  <c r="O13" i="1"/>
  <c r="H13" i="1"/>
  <c r="V13" i="1" s="1"/>
  <c r="Y13" i="1" s="1"/>
  <c r="AF13" i="1" s="1"/>
  <c r="AE12" i="1"/>
  <c r="Q12" i="1"/>
  <c r="P12" i="1"/>
  <c r="U12" i="1" s="1"/>
  <c r="O12" i="1"/>
  <c r="H12" i="1"/>
  <c r="V12" i="1" s="1"/>
  <c r="Y12" i="1" s="1"/>
  <c r="AF12" i="1" s="1"/>
  <c r="AE11" i="1"/>
  <c r="Q11" i="1"/>
  <c r="P11" i="1"/>
  <c r="U11" i="1" s="1"/>
  <c r="O11" i="1"/>
  <c r="H11" i="1"/>
  <c r="AE10" i="1"/>
  <c r="Q10" i="1"/>
  <c r="P10" i="1"/>
  <c r="U10" i="1" s="1"/>
  <c r="O10" i="1"/>
  <c r="H10" i="1"/>
  <c r="AE9" i="1"/>
  <c r="Q9" i="1"/>
  <c r="P9" i="1"/>
  <c r="U9" i="1" s="1"/>
  <c r="O9" i="1"/>
  <c r="H9" i="1"/>
  <c r="V9" i="1" s="1"/>
  <c r="Y9" i="1" s="1"/>
  <c r="AF9" i="1" s="1"/>
  <c r="AE8" i="1"/>
  <c r="Q8" i="1"/>
  <c r="P8" i="1"/>
  <c r="U8" i="1" s="1"/>
  <c r="O8" i="1"/>
  <c r="H8" i="1"/>
  <c r="AE7" i="1"/>
  <c r="Q7" i="1"/>
  <c r="P7" i="1"/>
  <c r="U7" i="1" s="1"/>
  <c r="O7" i="1"/>
  <c r="H7" i="1"/>
  <c r="V7" i="1" s="1"/>
  <c r="Y7" i="1" s="1"/>
  <c r="AF7" i="1" s="1"/>
  <c r="AE6" i="1"/>
  <c r="Q6" i="1"/>
  <c r="P6" i="1"/>
  <c r="U6" i="1" s="1"/>
  <c r="O6" i="1"/>
  <c r="H6" i="1"/>
  <c r="V6" i="1" s="1"/>
  <c r="Y6" i="1" s="1"/>
  <c r="AF6" i="1" s="1"/>
  <c r="AE5" i="1"/>
  <c r="Q5" i="1"/>
  <c r="Q64" i="1" s="1"/>
  <c r="P5" i="1"/>
  <c r="O5" i="1"/>
  <c r="H5" i="1"/>
  <c r="AF46" i="1" l="1"/>
  <c r="V61" i="1"/>
  <c r="Y61" i="1" s="1"/>
  <c r="AF61" i="1" s="1"/>
  <c r="V38" i="1"/>
  <c r="Y38" i="1" s="1"/>
  <c r="AF38" i="1" s="1"/>
  <c r="V20" i="1"/>
  <c r="Y20" i="1" s="1"/>
  <c r="AF20" i="1" s="1"/>
  <c r="V8" i="1"/>
  <c r="Y8" i="1" s="1"/>
  <c r="AF8" i="1" s="1"/>
  <c r="O64" i="1"/>
  <c r="AF49" i="1"/>
  <c r="V14" i="1"/>
  <c r="Y14" i="1" s="1"/>
  <c r="AF14" i="1" s="1"/>
  <c r="V10" i="1"/>
  <c r="Y10" i="1" s="1"/>
  <c r="AF10" i="1" s="1"/>
  <c r="V42" i="1"/>
  <c r="Y42" i="1" s="1"/>
  <c r="AF42" i="1" s="1"/>
  <c r="V36" i="1"/>
  <c r="Y36" i="1" s="1"/>
  <c r="AF36" i="1" s="1"/>
  <c r="V35" i="1"/>
  <c r="Y35" i="1" s="1"/>
  <c r="AF35" i="1" s="1"/>
  <c r="AE64" i="1"/>
  <c r="V27" i="1"/>
  <c r="Y27" i="1" s="1"/>
  <c r="AF27" i="1" s="1"/>
  <c r="P64" i="1"/>
  <c r="U5" i="1"/>
  <c r="H64" i="1"/>
  <c r="V44" i="1"/>
  <c r="Y44" i="1" s="1"/>
  <c r="AF44" i="1" s="1"/>
  <c r="V33" i="1"/>
  <c r="Y33" i="1" s="1"/>
  <c r="AF33" i="1" s="1"/>
  <c r="V11" i="1"/>
  <c r="Y11" i="1" s="1"/>
  <c r="AF11" i="1" s="1"/>
  <c r="V51" i="1"/>
  <c r="Y51" i="1" s="1"/>
  <c r="AF51" i="1" s="1"/>
  <c r="V52" i="1"/>
  <c r="Y52" i="1" s="1"/>
  <c r="AF52" i="1" s="1"/>
  <c r="U64" i="1" l="1"/>
  <c r="V5" i="1"/>
  <c r="Y5" i="1"/>
  <c r="V64" i="1"/>
  <c r="AF5" i="1" l="1"/>
  <c r="AF64" i="1" s="1"/>
  <c r="Y64" i="1"/>
</calcChain>
</file>

<file path=xl/sharedStrings.xml><?xml version="1.0" encoding="utf-8"?>
<sst xmlns="http://schemas.openxmlformats.org/spreadsheetml/2006/main" count="137" uniqueCount="134">
  <si>
    <t>Court</t>
  </si>
  <si>
    <t>FY 2025–26
Ending
Trial Court
Trust Fund
(TCTF)
Ongoing Base 
Allocation</t>
  </si>
  <si>
    <t>FY 2026–27 ONGOING BASE ALLOCATIONS</t>
  </si>
  <si>
    <t>OTHER ONE-TIME TCTF ALLOCATIONS</t>
  </si>
  <si>
    <t>FY 2026–27 BASE ALLOCATION ADJUSTMENTS</t>
  </si>
  <si>
    <t>FY 2026–27
Total TCTF
Base
Allocation</t>
  </si>
  <si>
    <t>FY 2026–27 OTHER NON-TCTF BASE ALLOCATIONS</t>
  </si>
  <si>
    <t>FY 2026–27
Total
Base
Allocation</t>
  </si>
  <si>
    <t>FY 2026–27 NON-BASE ALLOCATIONS</t>
  </si>
  <si>
    <t>FY 2026–27
Trial Court
Allocation</t>
  </si>
  <si>
    <t>GL 812110</t>
  </si>
  <si>
    <t>GL 816111</t>
  </si>
  <si>
    <t>GL 812167</t>
  </si>
  <si>
    <t>GL 832010</t>
  </si>
  <si>
    <t>GL 834010</t>
  </si>
  <si>
    <t>GL 832012</t>
  </si>
  <si>
    <t>Total 
Non-Base Allocations</t>
  </si>
  <si>
    <t xml:space="preserve">SB 154
Backfill
Funding </t>
  </si>
  <si>
    <t>SB 101
Backfill
Funding</t>
  </si>
  <si>
    <t>AB 177
Backfill
Funding</t>
  </si>
  <si>
    <t>FY 2026–27
Inflationary Adjustment
Funding
of $70m
(2.7 Percent)</t>
  </si>
  <si>
    <t>FY 2026–27
Non-Interpreter Benefit Cost Change
Funding</t>
  </si>
  <si>
    <t>Total
Ongoing Allocations</t>
  </si>
  <si>
    <t>Telephonic Appearances</t>
  </si>
  <si>
    <t>Criminal 
Justice
Realignment</t>
  </si>
  <si>
    <t>Court
Reporters
SB 170
Funding</t>
  </si>
  <si>
    <t>Increased
Transcript Rates
SB 170
Funding</t>
  </si>
  <si>
    <t>CARE
Act
Funding</t>
  </si>
  <si>
    <t>SB 549
Funding</t>
  </si>
  <si>
    <t>Total 
One-Time 
Base Allocations</t>
  </si>
  <si>
    <t>Floor
Allocation
Adjustment</t>
  </si>
  <si>
    <t>Floor 
Reduction 
Allocation</t>
  </si>
  <si>
    <t>Reduction 
for SJO Conversion
(Annualization)</t>
  </si>
  <si>
    <t>Supplemental
Funding
($5m Reserve)
Replenishment</t>
  </si>
  <si>
    <t>One-Time Reduction for Fund Balance Above the 3% Cap</t>
  </si>
  <si>
    <t>Total Base Allocation Adjustments</t>
  </si>
  <si>
    <t>General Fund Employee Benefits</t>
  </si>
  <si>
    <t>General Fund Pretrial 
Funding
(Ongoing)</t>
  </si>
  <si>
    <t>2% 
Automation Replacement</t>
  </si>
  <si>
    <t>Self-Help</t>
  </si>
  <si>
    <t>Court Interpreters Program (CIP)
Allocation</t>
  </si>
  <si>
    <t>CIP
Ongoing
Benefits</t>
  </si>
  <si>
    <t>Dependency Counsel 
Allocation
($186.7m with Reserve)</t>
  </si>
  <si>
    <t>A</t>
  </si>
  <si>
    <t>B</t>
  </si>
  <si>
    <t>C</t>
  </si>
  <si>
    <t>D</t>
  </si>
  <si>
    <t>E</t>
  </si>
  <si>
    <t>F</t>
  </si>
  <si>
    <t>G (B:F)</t>
  </si>
  <si>
    <t>H</t>
  </si>
  <si>
    <t>I</t>
  </si>
  <si>
    <t>J</t>
  </si>
  <si>
    <t>K</t>
  </si>
  <si>
    <t>L</t>
  </si>
  <si>
    <t>M</t>
  </si>
  <si>
    <t>N (H:M)</t>
  </si>
  <si>
    <t>O</t>
  </si>
  <si>
    <t>P</t>
  </si>
  <si>
    <t>Q</t>
  </si>
  <si>
    <t>R</t>
  </si>
  <si>
    <t>S</t>
  </si>
  <si>
    <t>T (O:S)</t>
  </si>
  <si>
    <t>U (A+G+N+T)</t>
  </si>
  <si>
    <t>V</t>
  </si>
  <si>
    <t>W</t>
  </si>
  <si>
    <t>X (U+V+W)</t>
  </si>
  <si>
    <t>Y</t>
  </si>
  <si>
    <t>Z</t>
  </si>
  <si>
    <t>AA</t>
  </si>
  <si>
    <t>AB</t>
  </si>
  <si>
    <t>AC</t>
  </si>
  <si>
    <t>AD (Y:AC)</t>
  </si>
  <si>
    <t>AE (X+AD)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</si>
  <si>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</si>
  <si>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</si>
  <si>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</si>
  <si>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</si>
  <si>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</si>
  <si>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</si>
  <si>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</si>
  <si>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</si>
  <si>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</si>
  <si>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</si>
  <si>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</si>
  <si>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</si>
  <si>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</si>
  <si>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</si>
  <si>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</si>
  <si>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</si>
  <si>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</si>
  <si>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</si>
  <si>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</si>
  <si>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</si>
  <si>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</si>
  <si>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</si>
  <si>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</si>
  <si>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</si>
  <si>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</si>
  <si>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</si>
  <si>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</si>
  <si>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</si>
  <si>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</si>
  <si>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</si>
  <si>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</si>
  <si>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</si>
  <si>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</si>
  <si>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</si>
  <si>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</si>
  <si>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</si>
  <si>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</si>
  <si>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</si>
  <si>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</si>
  <si>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</si>
  <si>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</si>
  <si>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</si>
  <si>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</si>
  <si>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</si>
  <si>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</si>
  <si>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</si>
  <si>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</si>
  <si>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</si>
  <si>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</si>
  <si>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</si>
  <si>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</si>
  <si>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</si>
  <si>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</si>
  <si>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</si>
  <si>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</si>
  <si>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</si>
  <si>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</si>
  <si>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</si>
  <si>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Unallocated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</si>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</sst>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i/>
      <sz val="11"/>
      <name val="Calibri"/>
      <family val="2"/>
    </font>
    <font>
      <sz val="11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E4D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auto="1"/>
      </patternFill>
    </fill>
    <fill>
      <patternFill patternType="solid">
        <fgColor rgb="FFF2E4D6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3" fillId="5" borderId="4" xfId="1" applyFont="1" applyFill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 wrapText="1"/>
    </xf>
    <xf numFmtId="0" fontId="3" fillId="6" borderId="6" xfId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2" fillId="2" borderId="8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0" fontId="3" fillId="6" borderId="3" xfId="1" applyFont="1" applyFill="1" applyBorder="1" applyAlignment="1">
      <alignment horizontal="center" vertical="center" wrapText="1"/>
    </xf>
    <xf numFmtId="0" fontId="3" fillId="6" borderId="4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5" borderId="9" xfId="1" applyFont="1" applyFill="1" applyBorder="1" applyAlignment="1">
      <alignment horizontal="center" vertical="center"/>
    </xf>
    <xf numFmtId="0" fontId="3" fillId="5" borderId="7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2" fillId="9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3" fillId="5" borderId="11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/>
    </xf>
    <xf numFmtId="0" fontId="5" fillId="10" borderId="9" xfId="1" applyFont="1" applyFill="1" applyBorder="1" applyAlignment="1">
      <alignment horizontal="center" vertical="center" wrapText="1"/>
    </xf>
    <xf numFmtId="0" fontId="5" fillId="10" borderId="9" xfId="1" applyFont="1" applyFill="1" applyBorder="1" applyAlignment="1">
      <alignment horizontal="center" vertical="center"/>
    </xf>
    <xf numFmtId="0" fontId="5" fillId="10" borderId="8" xfId="1" applyFont="1" applyFill="1" applyBorder="1" applyAlignment="1">
      <alignment horizontal="center" vertical="center" wrapText="1"/>
    </xf>
    <xf numFmtId="0" fontId="5" fillId="10" borderId="1" xfId="1" applyFont="1" applyFill="1" applyBorder="1" applyAlignment="1">
      <alignment horizontal="center" vertical="center" wrapText="1"/>
    </xf>
    <xf numFmtId="0" fontId="5" fillId="10" borderId="0" xfId="1" applyFont="1" applyFill="1" applyAlignment="1">
      <alignment horizontal="center" vertical="center"/>
    </xf>
    <xf numFmtId="0" fontId="4" fillId="0" borderId="9" xfId="1" applyFont="1" applyBorder="1" applyAlignment="1">
      <alignment vertical="center"/>
    </xf>
    <xf numFmtId="41" fontId="6" fillId="0" borderId="9" xfId="2" applyNumberFormat="1" applyFont="1" applyBorder="1" applyAlignment="1">
      <alignment vertical="center"/>
    </xf>
    <xf numFmtId="41" fontId="6" fillId="0" borderId="9" xfId="2" applyNumberFormat="1" applyFont="1" applyFill="1" applyBorder="1" applyAlignment="1">
      <alignment vertical="center"/>
    </xf>
    <xf numFmtId="1" fontId="6" fillId="0" borderId="9" xfId="2" applyNumberFormat="1" applyFont="1" applyFill="1" applyBorder="1" applyAlignment="1">
      <alignment vertical="center"/>
    </xf>
    <xf numFmtId="41" fontId="2" fillId="0" borderId="9" xfId="2" applyNumberFormat="1" applyFont="1" applyFill="1" applyBorder="1" applyAlignment="1">
      <alignment vertical="center"/>
    </xf>
    <xf numFmtId="41" fontId="2" fillId="0" borderId="9" xfId="2" applyNumberFormat="1" applyFont="1" applyBorder="1" applyAlignment="1">
      <alignment vertical="center"/>
    </xf>
    <xf numFmtId="41" fontId="3" fillId="0" borderId="9" xfId="1" applyNumberFormat="1" applyFont="1" applyBorder="1" applyAlignment="1">
      <alignment vertical="center"/>
    </xf>
    <xf numFmtId="1" fontId="6" fillId="0" borderId="9" xfId="2" applyNumberFormat="1" applyFont="1" applyBorder="1" applyAlignment="1">
      <alignment vertical="center"/>
    </xf>
    <xf numFmtId="1" fontId="2" fillId="0" borderId="9" xfId="2" applyNumberFormat="1" applyFont="1" applyFill="1" applyBorder="1" applyAlignment="1">
      <alignment vertical="center"/>
    </xf>
    <xf numFmtId="0" fontId="3" fillId="0" borderId="0" xfId="1" applyFont="1" applyAlignment="1">
      <alignment horizontal="right" vertical="center"/>
    </xf>
    <xf numFmtId="41" fontId="2" fillId="11" borderId="12" xfId="2" applyNumberFormat="1" applyFont="1" applyFill="1" applyBorder="1" applyAlignment="1">
      <alignment vertical="center"/>
    </xf>
    <xf numFmtId="41" fontId="3" fillId="11" borderId="13" xfId="1" applyNumberFormat="1" applyFont="1" applyFill="1" applyBorder="1" applyAlignment="1">
      <alignment vertical="center"/>
    </xf>
    <xf numFmtId="41" fontId="2" fillId="11" borderId="13" xfId="2" applyNumberFormat="1" applyFont="1" applyFill="1" applyBorder="1" applyAlignment="1">
      <alignment vertical="center"/>
    </xf>
    <xf numFmtId="1" fontId="2" fillId="11" borderId="13" xfId="2" applyNumberFormat="1" applyFont="1" applyFill="1" applyBorder="1" applyAlignment="1">
      <alignment vertical="center"/>
    </xf>
    <xf numFmtId="1" fontId="2" fillId="11" borderId="13" xfId="1" applyNumberFormat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41" fontId="4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164" fontId="8" fillId="0" borderId="0" xfId="1" applyNumberFormat="1" applyFont="1" applyAlignment="1">
      <alignment vertical="center"/>
    </xf>
    <xf numFmtId="0" fontId="8" fillId="0" borderId="0" xfId="1" applyFont="1" applyAlignment="1">
      <alignment horizontal="right" vertical="center"/>
    </xf>
    <xf numFmtId="41" fontId="3" fillId="0" borderId="0" xfId="1" applyNumberFormat="1" applyFont="1" applyAlignment="1">
      <alignment vertical="center"/>
    </xf>
  </cellXfs>
  <cellStyles count="3">
    <cellStyle name="Comma 2 2" xfId="2" xr:uid="{7CB4D57A-CD73-41F8-A999-20C4A88AF3B1}"/>
    <cellStyle name="Normal" xfId="0" builtinId="0"/>
    <cellStyle name="Normal 2 2" xfId="1" xr:uid="{C18965CD-77FF-4001-9A6E-E4BC591CEB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Budget%20Allocations/FY%2026-27/FY%202026&#8211;27%20TC%20Allocations_WF%20Allocations.xlsx" TargetMode="External"/><Relationship Id="rId2" Type="http://schemas.openxmlformats.org/officeDocument/2006/relationships/externalLinkPath" Target="https://suttercourts-my.sharepoint.com/personal/jazevedo_suttercourts_com/Documents/Documents/1_Budget/Budget%20Allocations/FY%2026-27/FY%202026&#8211;27%20TC%20Allocations_WF%20Allocations.xlsx" TargetMode="External"/><Relationship Id="rId1" Type="http://schemas.openxmlformats.org/officeDocument/2006/relationships/externalLinkPath" Target="/personal/jazevedo_suttercourts_com/Documents/Documents/1_Budget/Budget%20Allocations/FY%2026-27/FY%202026&#8211;27%20TC%20Allocations_WF%20Allocation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ljc.sharepoint.com/Documents%20and%20Settings/jleibowitz/Local%20Settings/Temporary%20Internet%20Files/OLK178/TC-145%20effective%20Jan%201%2009_JLP%20010709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PS\Hysoft\Finance\Bud0203\Hyperion%20reports\QFR%20Repor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ljc.sharepoint.com/Users/CSimpson/Application%20Data/Microsoft/Excel/1%25%20cap%20reduction/1%25%20calculation%20for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e\BUDGET\Users\Peralta\TC-145\TC-145-2009-01-Final-unprotected1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ljc.sharepoint.com/EOP/OCR/Research%20&amp;%20Analysis/Workload/Staff/RAS%20Model%20Updates/Reassess%20model%20parameters/Finance%20dollar%20conversion/RAS%20I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ljc.sharepoint.com/Finance/BUDGET/Users/Simpson/Revenue/FY%202013-14%20TCTF%20Projections/2013TCTF%20Revenue%20Projection_06DecColl%20201402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ljc.sharepoint.com/Finance/BUDGET/BDTSU/Annual%20Report%20to%20Legislature/FY%202008-09/Allocation%20Report/KP-AllocationsReimb-MOD-FY2008-Nov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ljc.sharepoint.com/Finance/BUDGET/Users/Simpson/Funding%20Models/5%20year%20Special%20Funds%20funding%20detai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e\BUDGET\BDTSU\Revenue\10Rs\TCTF\FY%2009-10\TCTF%20May%20Revise%20Final_04230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C Allocations"/>
      <sheetName val="WF Allocation"/>
    </sheetNames>
    <sheetDataSet>
      <sheetData sheetId="0"/>
      <sheetData sheetId="1">
        <row r="5">
          <cell r="U5">
            <v>0</v>
          </cell>
          <cell r="W5">
            <v>2200.6332638948684</v>
          </cell>
        </row>
        <row r="6">
          <cell r="U6">
            <v>-13128.910167583963</v>
          </cell>
          <cell r="W6">
            <v>0</v>
          </cell>
        </row>
        <row r="7">
          <cell r="U7">
            <v>0</v>
          </cell>
          <cell r="W7">
            <v>110.44155910614489</v>
          </cell>
        </row>
        <row r="8">
          <cell r="U8">
            <v>0</v>
          </cell>
          <cell r="W8">
            <v>341.42427522117509</v>
          </cell>
        </row>
        <row r="9">
          <cell r="U9">
            <v>0</v>
          </cell>
          <cell r="W9">
            <v>83.917871514014152</v>
          </cell>
        </row>
        <row r="10">
          <cell r="U10">
            <v>0</v>
          </cell>
          <cell r="W10">
            <v>63.579495834931102</v>
          </cell>
        </row>
        <row r="11">
          <cell r="U11">
            <v>0</v>
          </cell>
          <cell r="W11">
            <v>1310.2496750647263</v>
          </cell>
        </row>
        <row r="12">
          <cell r="U12">
            <v>0</v>
          </cell>
          <cell r="W12">
            <v>99.295673131091917</v>
          </cell>
        </row>
        <row r="13">
          <cell r="U13">
            <v>0</v>
          </cell>
          <cell r="W13">
            <v>247.44349977473328</v>
          </cell>
        </row>
        <row r="14">
          <cell r="U14">
            <v>0</v>
          </cell>
          <cell r="W14">
            <v>1575.0261322648628</v>
          </cell>
        </row>
        <row r="15">
          <cell r="U15">
            <v>0</v>
          </cell>
          <cell r="W15">
            <v>81.883479804363986</v>
          </cell>
        </row>
        <row r="16">
          <cell r="U16">
            <v>0</v>
          </cell>
          <cell r="W16">
            <v>202.55710384040512</v>
          </cell>
        </row>
        <row r="17">
          <cell r="U17">
            <v>0</v>
          </cell>
          <cell r="W17">
            <v>245.08451713749713</v>
          </cell>
        </row>
        <row r="18">
          <cell r="U18">
            <v>0</v>
          </cell>
          <cell r="W18">
            <v>64.458744387596894</v>
          </cell>
        </row>
        <row r="19">
          <cell r="U19">
            <v>0</v>
          </cell>
          <cell r="W19">
            <v>1636.6362662116965</v>
          </cell>
        </row>
        <row r="20">
          <cell r="U20">
            <v>0</v>
          </cell>
          <cell r="W20">
            <v>266.62405374583545</v>
          </cell>
        </row>
        <row r="21">
          <cell r="U21">
            <v>0</v>
          </cell>
          <cell r="W21">
            <v>127.78539760074996</v>
          </cell>
        </row>
        <row r="22">
          <cell r="U22">
            <v>0</v>
          </cell>
          <cell r="W22">
            <v>68.900200516236268</v>
          </cell>
        </row>
        <row r="23">
          <cell r="U23">
            <v>0</v>
          </cell>
          <cell r="W23">
            <v>17894.756430146961</v>
          </cell>
        </row>
        <row r="24">
          <cell r="U24">
            <v>0</v>
          </cell>
          <cell r="W24">
            <v>304.09722634639684</v>
          </cell>
        </row>
        <row r="25">
          <cell r="U25">
            <v>0</v>
          </cell>
          <cell r="W25">
            <v>347.38487799349167</v>
          </cell>
        </row>
        <row r="26">
          <cell r="U26">
            <v>0</v>
          </cell>
          <cell r="W26">
            <v>47.215421273396579</v>
          </cell>
        </row>
        <row r="27">
          <cell r="U27">
            <v>0</v>
          </cell>
          <cell r="W27">
            <v>200.76575336199912</v>
          </cell>
        </row>
        <row r="28">
          <cell r="U28">
            <v>0</v>
          </cell>
          <cell r="W28">
            <v>422.83681539093351</v>
          </cell>
        </row>
        <row r="29">
          <cell r="U29">
            <v>0</v>
          </cell>
          <cell r="W29">
            <v>33.57169812097618</v>
          </cell>
        </row>
        <row r="30">
          <cell r="U30">
            <v>0</v>
          </cell>
          <cell r="W30">
            <v>61.79112147415433</v>
          </cell>
        </row>
        <row r="31">
          <cell r="U31">
            <v>0</v>
          </cell>
          <cell r="W31">
            <v>652.22126100684261</v>
          </cell>
        </row>
        <row r="32">
          <cell r="U32">
            <v>0</v>
          </cell>
          <cell r="W32">
            <v>237.43179933417693</v>
          </cell>
        </row>
        <row r="33">
          <cell r="U33">
            <v>0</v>
          </cell>
          <cell r="W33">
            <v>167.91826866338934</v>
          </cell>
        </row>
        <row r="34">
          <cell r="U34">
            <v>0</v>
          </cell>
          <cell r="W34">
            <v>4617.7701948094646</v>
          </cell>
        </row>
        <row r="35">
          <cell r="U35">
            <v>0</v>
          </cell>
          <cell r="W35">
            <v>642.16290016779567</v>
          </cell>
        </row>
        <row r="36">
          <cell r="U36">
            <v>0</v>
          </cell>
          <cell r="W36">
            <v>51.814606424520655</v>
          </cell>
        </row>
        <row r="37">
          <cell r="U37">
            <v>0</v>
          </cell>
          <cell r="W37">
            <v>3388.4808601664458</v>
          </cell>
        </row>
        <row r="38">
          <cell r="U38">
            <v>0</v>
          </cell>
          <cell r="W38">
            <v>2524.3347798717077</v>
          </cell>
        </row>
        <row r="39">
          <cell r="U39">
            <v>0</v>
          </cell>
          <cell r="W39">
            <v>120.65083532540021</v>
          </cell>
        </row>
        <row r="40">
          <cell r="U40">
            <v>0</v>
          </cell>
          <cell r="W40">
            <v>3296.4240236551691</v>
          </cell>
        </row>
        <row r="41">
          <cell r="U41">
            <v>0</v>
          </cell>
          <cell r="W41">
            <v>4276.0731284624062</v>
          </cell>
        </row>
        <row r="42">
          <cell r="U42">
            <v>0</v>
          </cell>
          <cell r="W42">
            <v>1589.0706302195256</v>
          </cell>
        </row>
        <row r="43">
          <cell r="U43">
            <v>0</v>
          </cell>
          <cell r="W43">
            <v>1222.184318110214</v>
          </cell>
        </row>
        <row r="44">
          <cell r="U44">
            <v>0</v>
          </cell>
          <cell r="W44">
            <v>464.07778266863966</v>
          </cell>
        </row>
        <row r="45">
          <cell r="U45">
            <v>0</v>
          </cell>
          <cell r="W45">
            <v>1110.068858217064</v>
          </cell>
        </row>
        <row r="46">
          <cell r="U46">
            <v>0</v>
          </cell>
          <cell r="W46">
            <v>681.51739169560403</v>
          </cell>
        </row>
        <row r="47">
          <cell r="U47">
            <v>0</v>
          </cell>
          <cell r="W47">
            <v>2352.5728598470077</v>
          </cell>
        </row>
        <row r="48">
          <cell r="U48">
            <v>0</v>
          </cell>
          <cell r="W48">
            <v>408.49334667428695</v>
          </cell>
        </row>
        <row r="49">
          <cell r="U49">
            <v>0</v>
          </cell>
          <cell r="W49">
            <v>453.76884433531092</v>
          </cell>
        </row>
        <row r="50">
          <cell r="U50">
            <v>-48581.559353775578</v>
          </cell>
          <cell r="W50">
            <v>0</v>
          </cell>
        </row>
        <row r="51">
          <cell r="U51">
            <v>0</v>
          </cell>
          <cell r="W51">
            <v>113.53610613953401</v>
          </cell>
        </row>
        <row r="52">
          <cell r="U52">
            <v>0</v>
          </cell>
          <cell r="W52">
            <v>722.26245645158781</v>
          </cell>
        </row>
        <row r="53">
          <cell r="U53">
            <v>0</v>
          </cell>
          <cell r="W53">
            <v>779.29573405432109</v>
          </cell>
        </row>
        <row r="54">
          <cell r="U54">
            <v>0</v>
          </cell>
          <cell r="W54">
            <v>800.8222315398765</v>
          </cell>
        </row>
        <row r="55">
          <cell r="U55">
            <v>0</v>
          </cell>
          <cell r="W55">
            <v>205.05700020268543</v>
          </cell>
        </row>
        <row r="56">
          <cell r="U56">
            <v>0</v>
          </cell>
          <cell r="W56">
            <v>150.74664747611675</v>
          </cell>
        </row>
        <row r="57">
          <cell r="U57">
            <v>0</v>
          </cell>
          <cell r="W57">
            <v>49.823278189180705</v>
          </cell>
        </row>
        <row r="58">
          <cell r="U58">
            <v>0</v>
          </cell>
          <cell r="W58">
            <v>827.05720267865559</v>
          </cell>
        </row>
        <row r="59">
          <cell r="U59">
            <v>0</v>
          </cell>
          <cell r="W59">
            <v>125.97253070920148</v>
          </cell>
        </row>
        <row r="60">
          <cell r="U60">
            <v>0</v>
          </cell>
          <cell r="W60">
            <v>1085.0710014392162</v>
          </cell>
        </row>
        <row r="61">
          <cell r="U61">
            <v>0</v>
          </cell>
          <cell r="W61">
            <v>389.98078346949546</v>
          </cell>
        </row>
        <row r="62">
          <cell r="U62">
            <v>0</v>
          </cell>
          <cell r="W62">
            <v>165.44730619546354</v>
          </cell>
        </row>
        <row r="63">
          <cell r="U63">
            <v>0</v>
          </cell>
          <cell r="W63">
            <v>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 Template Example"/>
      <sheetName val="Report Template Instructions"/>
      <sheetName val="Report Template"/>
      <sheetName val="Report Template with comments"/>
      <sheetName val="Revision Crosswalk"/>
      <sheetName val="Schedule D Instructions"/>
      <sheetName val="Schedule D"/>
      <sheetName val="Schedule F Instructions"/>
      <sheetName val="Schedule F"/>
      <sheetName val="Certification"/>
      <sheetName val="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F1" t="str">
            <v>Madera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FR Quarter by Quarter"/>
      <sheetName val="QFR Year by Year"/>
      <sheetName val="QFR Report Year to Year"/>
      <sheetName val="QFR by court and accounts"/>
      <sheetName val="State vs. Total Revenue"/>
      <sheetName val="QFR by Account, court, quarters"/>
      <sheetName val="Judges S&amp;B"/>
      <sheetName val="QFR Interpreters by court"/>
      <sheetName val="QFR Indirect Costs by court "/>
      <sheetName val="QFR Total Exp by court"/>
      <sheetName val="Security"/>
      <sheetName val="Salaries &amp; Benefits"/>
      <sheetName val="Benefit by court "/>
      <sheetName val="Salaries by court"/>
      <sheetName val="Salaries &amp; Benefit by court"/>
      <sheetName val="1H WAFM Funding Ne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- 1% Calculation"/>
      <sheetName val="B1- Restricted Rev Detail"/>
      <sheetName val="B2 - Restricted Rev Description"/>
      <sheetName val="1% Calc Sample other"/>
      <sheetName val="Combo Box"/>
    </sheetNames>
    <sheetDataSet>
      <sheetData sheetId="0" refreshError="1"/>
      <sheetData sheetId="1">
        <row r="33">
          <cell r="D33">
            <v>0</v>
          </cell>
        </row>
      </sheetData>
      <sheetData sheetId="2" refreshError="1"/>
      <sheetData sheetId="3" refreshError="1"/>
      <sheetData sheetId="4">
        <row r="2">
          <cell r="A2" t="str">
            <v>General Fund -- TCTF</v>
          </cell>
          <cell r="B2" t="str">
            <v>Please select your court from the list</v>
          </cell>
          <cell r="C2" t="str">
            <v>Please select the fiscal year from the list</v>
          </cell>
          <cell r="D2" t="str">
            <v>B&amp;P 470.5</v>
          </cell>
        </row>
        <row r="3">
          <cell r="A3" t="str">
            <v>General Fund -- Non-TCTF</v>
          </cell>
          <cell r="B3" t="str">
            <v>Superior Court - Alameda</v>
          </cell>
          <cell r="C3" t="str">
            <v>as of June 30, 2014</v>
          </cell>
          <cell r="D3" t="str">
            <v>CCP 116.230</v>
          </cell>
        </row>
        <row r="4">
          <cell r="A4" t="str">
            <v>Special Revenue Non-Grant</v>
          </cell>
          <cell r="B4" t="str">
            <v>Superior Court - Alpine</v>
          </cell>
          <cell r="C4" t="str">
            <v>as of June 30, 2015</v>
          </cell>
          <cell r="D4" t="str">
            <v>GC 13963(f)</v>
          </cell>
        </row>
        <row r="5">
          <cell r="A5" t="str">
            <v>Capital Project</v>
          </cell>
          <cell r="B5" t="str">
            <v>Superior Court - Amador</v>
          </cell>
          <cell r="C5" t="str">
            <v>as of June 30, 2016</v>
          </cell>
          <cell r="D5" t="str">
            <v>GC 26731</v>
          </cell>
        </row>
        <row r="6">
          <cell r="B6" t="str">
            <v>Superior Court - Butte</v>
          </cell>
          <cell r="C6" t="str">
            <v>as of June 30, 2017</v>
          </cell>
          <cell r="D6" t="str">
            <v>GC 26863</v>
          </cell>
        </row>
        <row r="7">
          <cell r="B7" t="str">
            <v>Superior Court - Calaveras</v>
          </cell>
          <cell r="C7" t="str">
            <v>as of June 30, 2018</v>
          </cell>
          <cell r="D7" t="str">
            <v>GC 27361.4</v>
          </cell>
        </row>
        <row r="8">
          <cell r="B8" t="str">
            <v>Superior Court - Colusa</v>
          </cell>
          <cell r="C8" t="str">
            <v>as of June 30, 2019</v>
          </cell>
          <cell r="D8" t="str">
            <v>GC 66006</v>
          </cell>
        </row>
        <row r="9">
          <cell r="B9" t="str">
            <v>Superior Court - Contra Costa</v>
          </cell>
          <cell r="C9" t="str">
            <v>as of June 30, 2020</v>
          </cell>
          <cell r="D9" t="str">
            <v>GC 68090.8</v>
          </cell>
        </row>
        <row r="10">
          <cell r="B10" t="str">
            <v>Superior Court - Del Norte</v>
          </cell>
          <cell r="D10" t="str">
            <v>GC 70640</v>
          </cell>
        </row>
        <row r="11">
          <cell r="B11" t="str">
            <v>Superior Court - El Dorado</v>
          </cell>
          <cell r="D11" t="str">
            <v>GC 70678</v>
          </cell>
        </row>
        <row r="12">
          <cell r="B12" t="str">
            <v>Superior Court - Fresno</v>
          </cell>
          <cell r="D12" t="str">
            <v>GC 76223</v>
          </cell>
        </row>
        <row r="13">
          <cell r="B13" t="str">
            <v>Superior Court - Glenn</v>
          </cell>
          <cell r="D13" t="str">
            <v>GC 77207.5(b)</v>
          </cell>
        </row>
        <row r="14">
          <cell r="B14" t="str">
            <v>Superior Court - Humboldt</v>
          </cell>
          <cell r="D14" t="str">
            <v>GC 77209(h)</v>
          </cell>
        </row>
        <row r="15">
          <cell r="B15" t="str">
            <v>Superior Court - Imperial</v>
          </cell>
          <cell r="D15" t="str">
            <v>Penal Code 1027</v>
          </cell>
        </row>
        <row r="16">
          <cell r="B16" t="str">
            <v>Superior Court - Inyo</v>
          </cell>
          <cell r="D16" t="str">
            <v>Penal Code 1463.007</v>
          </cell>
        </row>
        <row r="17">
          <cell r="B17" t="str">
            <v>Superior Court - Kern</v>
          </cell>
          <cell r="D17" t="str">
            <v>Penal Code 1463.22(a)</v>
          </cell>
        </row>
        <row r="18">
          <cell r="B18" t="str">
            <v>Superior Court - Kings</v>
          </cell>
          <cell r="D18" t="str">
            <v>Penal Code 4750</v>
          </cell>
        </row>
        <row r="19">
          <cell r="B19" t="str">
            <v>Superior Court - Lake</v>
          </cell>
          <cell r="D19" t="str">
            <v>Penal Code 6005</v>
          </cell>
        </row>
        <row r="20">
          <cell r="B20" t="str">
            <v>Superior Court - Lassen</v>
          </cell>
          <cell r="D20" t="str">
            <v>VC 11205.2</v>
          </cell>
        </row>
        <row r="21">
          <cell r="B21" t="str">
            <v>Superior Court - Los Angeles</v>
          </cell>
          <cell r="D21" t="str">
            <v>VC 40508.6</v>
          </cell>
        </row>
        <row r="22">
          <cell r="B22" t="str">
            <v>Superior Court - Madera</v>
          </cell>
        </row>
        <row r="23">
          <cell r="B23" t="str">
            <v>Superior Court - Marin</v>
          </cell>
        </row>
        <row r="24">
          <cell r="B24" t="str">
            <v>Superior Court - Mariposa</v>
          </cell>
        </row>
        <row r="25">
          <cell r="B25" t="str">
            <v>Superior Court - Mendocino</v>
          </cell>
        </row>
        <row r="26">
          <cell r="B26" t="str">
            <v>Superior Court - Merced</v>
          </cell>
        </row>
        <row r="27">
          <cell r="B27" t="str">
            <v>Superior Court - Modoc</v>
          </cell>
        </row>
        <row r="28">
          <cell r="B28" t="str">
            <v>Superior Court - Mono</v>
          </cell>
        </row>
        <row r="29">
          <cell r="B29" t="str">
            <v>Superior Court - Monterey</v>
          </cell>
        </row>
        <row r="30">
          <cell r="B30" t="str">
            <v>Superior Court - Napa</v>
          </cell>
        </row>
        <row r="31">
          <cell r="B31" t="str">
            <v>Superior Court - Nevada</v>
          </cell>
        </row>
        <row r="32">
          <cell r="B32" t="str">
            <v>Superior Court - Orange</v>
          </cell>
        </row>
        <row r="33">
          <cell r="B33" t="str">
            <v>Superior Court - Placer</v>
          </cell>
        </row>
        <row r="34">
          <cell r="B34" t="str">
            <v>Superior Court - Plumas</v>
          </cell>
        </row>
        <row r="35">
          <cell r="B35" t="str">
            <v>Superior Court - Riverside</v>
          </cell>
        </row>
        <row r="36">
          <cell r="B36" t="str">
            <v>Superior Court - Sacramento</v>
          </cell>
        </row>
        <row r="37">
          <cell r="B37" t="str">
            <v>Superior Court - San Benito</v>
          </cell>
        </row>
        <row r="38">
          <cell r="B38" t="str">
            <v>Superior Court - San Bernardino</v>
          </cell>
        </row>
        <row r="39">
          <cell r="B39" t="str">
            <v>Superior Court - San Diego</v>
          </cell>
        </row>
        <row r="40">
          <cell r="B40" t="str">
            <v>Superior Court - San Francisco</v>
          </cell>
        </row>
        <row r="41">
          <cell r="B41" t="str">
            <v>Superior Court - San Joaquin</v>
          </cell>
        </row>
        <row r="42">
          <cell r="B42" t="str">
            <v>Superior Court - San Luis Obispo</v>
          </cell>
        </row>
        <row r="43">
          <cell r="B43" t="str">
            <v>Superior Court - San Mateo</v>
          </cell>
        </row>
        <row r="44">
          <cell r="B44" t="str">
            <v>Superior Court - Santa Barbara</v>
          </cell>
        </row>
        <row r="45">
          <cell r="B45" t="str">
            <v>Superior Court - Santa Clara</v>
          </cell>
        </row>
        <row r="46">
          <cell r="B46" t="str">
            <v>Superior Court - Santa Cruz</v>
          </cell>
        </row>
        <row r="47">
          <cell r="B47" t="str">
            <v>Superior Court - Shasta</v>
          </cell>
        </row>
        <row r="48">
          <cell r="B48" t="str">
            <v>Superior Court - Sierra</v>
          </cell>
        </row>
        <row r="49">
          <cell r="B49" t="str">
            <v>Superior Court - Siskiyou</v>
          </cell>
        </row>
        <row r="50">
          <cell r="B50" t="str">
            <v>Superior Court - Solano</v>
          </cell>
        </row>
        <row r="51">
          <cell r="B51" t="str">
            <v>Superior Court - Sonoma</v>
          </cell>
        </row>
        <row r="52">
          <cell r="B52" t="str">
            <v>Superior Court - Stanislaus</v>
          </cell>
        </row>
        <row r="53">
          <cell r="B53" t="str">
            <v>Superior Court - Sutter</v>
          </cell>
        </row>
        <row r="54">
          <cell r="B54" t="str">
            <v>Superior Court - Tehama</v>
          </cell>
        </row>
        <row r="55">
          <cell r="B55" t="str">
            <v>Superior Court - Trinity</v>
          </cell>
        </row>
        <row r="56">
          <cell r="B56" t="str">
            <v>Superior Court - Tulare</v>
          </cell>
        </row>
        <row r="57">
          <cell r="B57" t="str">
            <v>Superior Court - Tuolumne</v>
          </cell>
        </row>
        <row r="58">
          <cell r="B58" t="str">
            <v>Superior Court - Ventura</v>
          </cell>
        </row>
        <row r="59">
          <cell r="B59" t="str">
            <v>Superior Court - Yolo</v>
          </cell>
        </row>
        <row r="60">
          <cell r="B60" t="str">
            <v>Superior Court - Yuba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 Template Example"/>
      <sheetName val="Report Template Instructions"/>
      <sheetName val="Report Template"/>
      <sheetName val="Schedule D Instructions"/>
      <sheetName val="Schedule D"/>
      <sheetName val="Schedule F Instructions"/>
      <sheetName val="Schedule F"/>
      <sheetName val="Certification"/>
      <sheetName val="Code"/>
    </sheetNames>
    <sheetDataSet>
      <sheetData sheetId="0"/>
      <sheetData sheetId="1"/>
      <sheetData sheetId="2"/>
      <sheetData sheetId="3">
        <row r="7">
          <cell r="A7">
            <v>1</v>
          </cell>
        </row>
      </sheetData>
      <sheetData sheetId="4"/>
      <sheetData sheetId="5"/>
      <sheetData sheetId="6"/>
      <sheetData sheetId="7"/>
      <sheetData sheetId="8"/>
      <sheetData sheetId="9">
        <row r="1">
          <cell r="B1" t="str">
            <v>PICK YOUR COURT FROM THIS LIST</v>
          </cell>
        </row>
        <row r="2">
          <cell r="B2" t="str">
            <v>Superior Court - Alameda</v>
          </cell>
        </row>
        <row r="3">
          <cell r="B3" t="str">
            <v>Superior Court - Alpine</v>
          </cell>
        </row>
        <row r="4">
          <cell r="B4" t="str">
            <v>Superior Court - Amador</v>
          </cell>
        </row>
        <row r="5">
          <cell r="B5" t="str">
            <v>Superior Court - Butte</v>
          </cell>
        </row>
        <row r="6">
          <cell r="B6" t="str">
            <v>Superior Court - Calaveras</v>
          </cell>
        </row>
        <row r="7">
          <cell r="B7" t="str">
            <v>Superior Court - Colusa</v>
          </cell>
        </row>
        <row r="8">
          <cell r="B8" t="str">
            <v>Superior Court - Contra Costa</v>
          </cell>
        </row>
        <row r="9">
          <cell r="B9" t="str">
            <v>Superior Court - Del Norte</v>
          </cell>
        </row>
        <row r="10">
          <cell r="B10" t="str">
            <v>Superior Court - El Dorado</v>
          </cell>
        </row>
        <row r="11">
          <cell r="B11" t="str">
            <v>Superior Court - Fresno</v>
          </cell>
        </row>
        <row r="12">
          <cell r="B12" t="str">
            <v>Superior Court - Glenn</v>
          </cell>
        </row>
        <row r="13">
          <cell r="B13" t="str">
            <v>Superior Court - Humboldt</v>
          </cell>
        </row>
        <row r="14">
          <cell r="B14" t="str">
            <v>Superior Court - Imperial</v>
          </cell>
        </row>
        <row r="15">
          <cell r="B15" t="str">
            <v>Superior Court - Inyo</v>
          </cell>
        </row>
        <row r="16">
          <cell r="B16" t="str">
            <v>Superior Court - Kern</v>
          </cell>
        </row>
        <row r="17">
          <cell r="B17" t="str">
            <v>Superior Court - Kings</v>
          </cell>
        </row>
        <row r="18">
          <cell r="B18" t="str">
            <v>Superior Court - Lake</v>
          </cell>
        </row>
        <row r="19">
          <cell r="B19" t="str">
            <v>Superior Court - Lassen</v>
          </cell>
        </row>
        <row r="20">
          <cell r="B20" t="str">
            <v>Superior Court - Los Angeles</v>
          </cell>
        </row>
        <row r="21">
          <cell r="B21" t="str">
            <v>Superior Court - Madera</v>
          </cell>
        </row>
        <row r="22">
          <cell r="B22" t="str">
            <v>Superior Court - Marin</v>
          </cell>
        </row>
        <row r="23">
          <cell r="B23" t="str">
            <v>Superior Court - Mariposa</v>
          </cell>
        </row>
        <row r="24">
          <cell r="B24" t="str">
            <v>Superior Court - Mendocino</v>
          </cell>
        </row>
        <row r="25">
          <cell r="B25" t="str">
            <v>Superior Court - Merced</v>
          </cell>
        </row>
        <row r="26">
          <cell r="B26" t="str">
            <v>Superior Court - Modoc</v>
          </cell>
        </row>
        <row r="27">
          <cell r="B27" t="str">
            <v>Superior Court - Mono</v>
          </cell>
        </row>
        <row r="28">
          <cell r="B28" t="str">
            <v>Superior Court - Monterey</v>
          </cell>
        </row>
        <row r="29">
          <cell r="B29" t="str">
            <v>Superior Court - Napa</v>
          </cell>
        </row>
        <row r="30">
          <cell r="B30" t="str">
            <v>Superior Court - Nevada</v>
          </cell>
        </row>
        <row r="31">
          <cell r="B31" t="str">
            <v>Superior Court - Orange</v>
          </cell>
        </row>
        <row r="32">
          <cell r="B32" t="str">
            <v>Superior Court - Placer</v>
          </cell>
        </row>
        <row r="33">
          <cell r="B33" t="str">
            <v>Superior Court - Plumas</v>
          </cell>
        </row>
        <row r="34">
          <cell r="B34" t="str">
            <v>Superior Court - Riverside</v>
          </cell>
        </row>
        <row r="35">
          <cell r="B35" t="str">
            <v>Superior Court - Sacramento</v>
          </cell>
        </row>
        <row r="36">
          <cell r="B36" t="str">
            <v>Superior Court - San Benito</v>
          </cell>
        </row>
        <row r="37">
          <cell r="B37" t="str">
            <v>Superior Court - San Bernardino</v>
          </cell>
        </row>
        <row r="38">
          <cell r="B38" t="str">
            <v>Superior Court - San Diego</v>
          </cell>
        </row>
        <row r="39">
          <cell r="B39" t="str">
            <v>Superior Court - San Francisco</v>
          </cell>
        </row>
        <row r="40">
          <cell r="B40" t="str">
            <v>Superior Court - San Joaquin</v>
          </cell>
        </row>
        <row r="41">
          <cell r="B41" t="str">
            <v>Superior Court - San Luis Obispo</v>
          </cell>
        </row>
        <row r="42">
          <cell r="B42" t="str">
            <v>Superior Court - San Mateo</v>
          </cell>
        </row>
        <row r="43">
          <cell r="B43" t="str">
            <v>Superior Court - Santa Barbara</v>
          </cell>
        </row>
        <row r="44">
          <cell r="B44" t="str">
            <v>Superior Court - Santa Clara</v>
          </cell>
        </row>
        <row r="45">
          <cell r="B45" t="str">
            <v>Superior Court - Santa Cruz</v>
          </cell>
        </row>
        <row r="46">
          <cell r="B46" t="str">
            <v>Superior Court - Shasta</v>
          </cell>
        </row>
        <row r="47">
          <cell r="B47" t="str">
            <v>Superior Court - Sierra</v>
          </cell>
        </row>
        <row r="48">
          <cell r="B48" t="str">
            <v>Superior Court - Siskiyou</v>
          </cell>
        </row>
        <row r="49">
          <cell r="B49" t="str">
            <v>Superior Court - Solano</v>
          </cell>
        </row>
        <row r="50">
          <cell r="B50" t="str">
            <v>Superior Court - Sonoma</v>
          </cell>
        </row>
        <row r="51">
          <cell r="B51" t="str">
            <v>Superior Court - Stanislaus</v>
          </cell>
        </row>
        <row r="52">
          <cell r="B52" t="str">
            <v>Superior Court - Sutter</v>
          </cell>
        </row>
        <row r="53">
          <cell r="B53" t="str">
            <v>Superior Court - Tehama</v>
          </cell>
        </row>
        <row r="54">
          <cell r="B54" t="str">
            <v>Superior Court - Trinity</v>
          </cell>
        </row>
        <row r="55">
          <cell r="B55" t="str">
            <v>Superior Court - Tulare</v>
          </cell>
        </row>
        <row r="56">
          <cell r="B56" t="str">
            <v>Superior Court - Tuolumne</v>
          </cell>
        </row>
        <row r="57">
          <cell r="B57" t="str">
            <v>Superior Court - Ventura</v>
          </cell>
        </row>
        <row r="58">
          <cell r="B58" t="str">
            <v>Superior Court - Yolo</v>
          </cell>
        </row>
        <row r="59">
          <cell r="B59" t="str">
            <v>Superior Court - Yuba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 1"/>
      <sheetName val="TCTF"/>
      <sheetName val="All funding sources"/>
      <sheetName val="OEE"/>
      <sheetName val="expenditure"/>
    </sheetNames>
    <sheetDataSet>
      <sheetData sheetId="0"/>
      <sheetData sheetId="1"/>
      <sheetData sheetId="2"/>
      <sheetData sheetId="3">
        <row r="4">
          <cell r="B4">
            <v>1</v>
          </cell>
          <cell r="C4">
            <v>36933</v>
          </cell>
        </row>
        <row r="5">
          <cell r="B5">
            <v>2</v>
          </cell>
          <cell r="C5">
            <v>21861</v>
          </cell>
        </row>
        <row r="6">
          <cell r="B6">
            <v>3</v>
          </cell>
          <cell r="C6">
            <v>20343</v>
          </cell>
        </row>
        <row r="7">
          <cell r="B7">
            <v>4</v>
          </cell>
          <cell r="C7">
            <v>17454</v>
          </cell>
        </row>
        <row r="12">
          <cell r="B12">
            <v>1</v>
          </cell>
          <cell r="C12">
            <v>40042</v>
          </cell>
        </row>
        <row r="13">
          <cell r="B13">
            <v>2</v>
          </cell>
          <cell r="C13">
            <v>24970</v>
          </cell>
        </row>
        <row r="14">
          <cell r="B14">
            <v>3</v>
          </cell>
          <cell r="C14">
            <v>23452</v>
          </cell>
        </row>
        <row r="15">
          <cell r="B15">
            <v>4</v>
          </cell>
          <cell r="C15">
            <v>20564</v>
          </cell>
        </row>
        <row r="45">
          <cell r="B45">
            <v>1</v>
          </cell>
          <cell r="C45">
            <v>43150</v>
          </cell>
        </row>
        <row r="46">
          <cell r="B46">
            <v>2</v>
          </cell>
          <cell r="C46">
            <v>27437</v>
          </cell>
        </row>
        <row r="47">
          <cell r="B47">
            <v>3</v>
          </cell>
          <cell r="C47">
            <v>28228</v>
          </cell>
        </row>
        <row r="48">
          <cell r="B48">
            <v>4</v>
          </cell>
          <cell r="C48">
            <v>25404</v>
          </cell>
        </row>
      </sheetData>
      <sheetData sheetId="4">
        <row r="5">
          <cell r="A5" t="str">
            <v>Alameda</v>
          </cell>
          <cell r="B5">
            <v>74556770</v>
          </cell>
          <cell r="C5">
            <v>16350926</v>
          </cell>
          <cell r="D5">
            <v>90907696</v>
          </cell>
          <cell r="E5">
            <v>76241396</v>
          </cell>
          <cell r="F5">
            <v>17154800</v>
          </cell>
          <cell r="G5">
            <v>93396196</v>
          </cell>
        </row>
        <row r="6">
          <cell r="A6" t="str">
            <v>Alpine</v>
          </cell>
          <cell r="B6">
            <v>290174</v>
          </cell>
          <cell r="C6">
            <v>207360</v>
          </cell>
          <cell r="D6">
            <v>497534</v>
          </cell>
          <cell r="E6">
            <v>290174</v>
          </cell>
          <cell r="F6">
            <v>216036</v>
          </cell>
          <cell r="G6">
            <v>506210</v>
          </cell>
        </row>
        <row r="7">
          <cell r="A7" t="str">
            <v>Amador</v>
          </cell>
          <cell r="B7">
            <v>2204121</v>
          </cell>
          <cell r="C7">
            <v>605212</v>
          </cell>
          <cell r="D7">
            <v>2809333</v>
          </cell>
          <cell r="E7">
            <v>2239416</v>
          </cell>
          <cell r="F7">
            <v>617967</v>
          </cell>
          <cell r="G7">
            <v>2857382</v>
          </cell>
        </row>
        <row r="8">
          <cell r="A8" t="str">
            <v>Butte</v>
          </cell>
          <cell r="B8">
            <v>8011539</v>
          </cell>
          <cell r="C8">
            <v>2688135</v>
          </cell>
          <cell r="D8">
            <v>10699674</v>
          </cell>
          <cell r="E8">
            <v>8474711</v>
          </cell>
          <cell r="F8">
            <v>2791561</v>
          </cell>
          <cell r="G8">
            <v>11266272</v>
          </cell>
        </row>
        <row r="9">
          <cell r="A9" t="str">
            <v>Calaveras</v>
          </cell>
          <cell r="B9">
            <v>2020542</v>
          </cell>
          <cell r="C9">
            <v>688788</v>
          </cell>
          <cell r="D9">
            <v>2709330</v>
          </cell>
          <cell r="E9">
            <v>2190802</v>
          </cell>
          <cell r="F9">
            <v>798754</v>
          </cell>
          <cell r="G9">
            <v>2989556</v>
          </cell>
        </row>
        <row r="10">
          <cell r="A10" t="str">
            <v>Colusa</v>
          </cell>
          <cell r="B10">
            <v>1117307</v>
          </cell>
          <cell r="C10">
            <v>775979</v>
          </cell>
          <cell r="D10">
            <v>1893285</v>
          </cell>
          <cell r="E10">
            <v>1117307</v>
          </cell>
          <cell r="F10">
            <v>775979</v>
          </cell>
          <cell r="G10">
            <v>1893285</v>
          </cell>
        </row>
        <row r="11">
          <cell r="A11" t="str">
            <v>Contra Costa</v>
          </cell>
          <cell r="B11">
            <v>38028992</v>
          </cell>
          <cell r="C11">
            <v>12120556</v>
          </cell>
          <cell r="D11">
            <v>50149548</v>
          </cell>
          <cell r="E11">
            <v>38683228</v>
          </cell>
          <cell r="F11">
            <v>14772859</v>
          </cell>
          <cell r="G11">
            <v>53456087</v>
          </cell>
        </row>
        <row r="12">
          <cell r="A12" t="str">
            <v>Del Norte</v>
          </cell>
          <cell r="B12">
            <v>2234213</v>
          </cell>
          <cell r="C12">
            <v>921063</v>
          </cell>
          <cell r="D12">
            <v>3155276</v>
          </cell>
          <cell r="E12">
            <v>2234213</v>
          </cell>
          <cell r="F12">
            <v>1081331</v>
          </cell>
          <cell r="G12">
            <v>3315543</v>
          </cell>
        </row>
        <row r="13">
          <cell r="A13" t="str">
            <v>El Dorado</v>
          </cell>
          <cell r="B13">
            <v>6757143</v>
          </cell>
          <cell r="C13">
            <v>2038210</v>
          </cell>
          <cell r="D13">
            <v>8795353</v>
          </cell>
          <cell r="E13">
            <v>6829411</v>
          </cell>
          <cell r="F13">
            <v>2105499</v>
          </cell>
          <cell r="G13">
            <v>8934910</v>
          </cell>
        </row>
        <row r="14">
          <cell r="A14" t="str">
            <v>Fresno</v>
          </cell>
          <cell r="B14">
            <v>44438174</v>
          </cell>
          <cell r="C14">
            <v>13462072</v>
          </cell>
          <cell r="D14">
            <v>57900246</v>
          </cell>
          <cell r="E14">
            <v>44697488</v>
          </cell>
          <cell r="F14">
            <v>18174883</v>
          </cell>
          <cell r="G14">
            <v>62872371</v>
          </cell>
        </row>
        <row r="15">
          <cell r="A15" t="str">
            <v>Glenn</v>
          </cell>
          <cell r="B15">
            <v>1491152</v>
          </cell>
          <cell r="C15">
            <v>875561</v>
          </cell>
          <cell r="D15">
            <v>2366713</v>
          </cell>
          <cell r="E15">
            <v>1490423</v>
          </cell>
          <cell r="F15">
            <v>875561</v>
          </cell>
          <cell r="G15">
            <v>2365983</v>
          </cell>
        </row>
        <row r="16">
          <cell r="A16" t="str">
            <v>Humboldt</v>
          </cell>
          <cell r="B16">
            <v>5270010</v>
          </cell>
          <cell r="C16">
            <v>2201860</v>
          </cell>
          <cell r="D16">
            <v>7471870</v>
          </cell>
          <cell r="E16">
            <v>5273363</v>
          </cell>
          <cell r="F16">
            <v>2200512</v>
          </cell>
          <cell r="G16">
            <v>7473875</v>
          </cell>
        </row>
        <row r="17">
          <cell r="A17" t="str">
            <v>Imperial</v>
          </cell>
          <cell r="B17">
            <v>7216528</v>
          </cell>
          <cell r="C17">
            <v>3435981</v>
          </cell>
          <cell r="D17">
            <v>10652509</v>
          </cell>
          <cell r="E17">
            <v>7916528</v>
          </cell>
          <cell r="F17">
            <v>4300808</v>
          </cell>
          <cell r="G17">
            <v>12217336</v>
          </cell>
        </row>
        <row r="18">
          <cell r="A18" t="str">
            <v>Inyo</v>
          </cell>
          <cell r="B18">
            <v>1451356</v>
          </cell>
          <cell r="C18">
            <v>999896</v>
          </cell>
          <cell r="D18">
            <v>2451252</v>
          </cell>
          <cell r="E18">
            <v>1572150</v>
          </cell>
          <cell r="F18">
            <v>1004385</v>
          </cell>
          <cell r="G18">
            <v>2576535</v>
          </cell>
        </row>
        <row r="19">
          <cell r="A19" t="str">
            <v>Kern</v>
          </cell>
          <cell r="B19">
            <v>39245165</v>
          </cell>
          <cell r="C19">
            <v>7500791</v>
          </cell>
          <cell r="D19">
            <v>46745956</v>
          </cell>
          <cell r="E19">
            <v>41907346</v>
          </cell>
          <cell r="F19">
            <v>11161780</v>
          </cell>
          <cell r="G19">
            <v>53069126</v>
          </cell>
        </row>
        <row r="20">
          <cell r="A20" t="str">
            <v>Kings</v>
          </cell>
          <cell r="B20">
            <v>5738811</v>
          </cell>
          <cell r="C20">
            <v>2531177</v>
          </cell>
          <cell r="D20">
            <v>8269989</v>
          </cell>
          <cell r="E20">
            <v>5743982</v>
          </cell>
          <cell r="F20">
            <v>2911857</v>
          </cell>
          <cell r="G20">
            <v>8655839</v>
          </cell>
        </row>
        <row r="21">
          <cell r="A21" t="str">
            <v>Lake</v>
          </cell>
          <cell r="B21">
            <v>2447547</v>
          </cell>
          <cell r="C21">
            <v>1348207</v>
          </cell>
          <cell r="D21">
            <v>3795754</v>
          </cell>
          <cell r="E21">
            <v>2448150</v>
          </cell>
          <cell r="F21">
            <v>1350696</v>
          </cell>
          <cell r="G21">
            <v>3798846</v>
          </cell>
        </row>
        <row r="22">
          <cell r="A22" t="str">
            <v>Lassen</v>
          </cell>
          <cell r="B22">
            <v>2440386</v>
          </cell>
          <cell r="C22">
            <v>648534</v>
          </cell>
          <cell r="D22">
            <v>3088921</v>
          </cell>
          <cell r="E22">
            <v>2478403</v>
          </cell>
          <cell r="F22">
            <v>866221</v>
          </cell>
          <cell r="G22">
            <v>3344624</v>
          </cell>
        </row>
        <row r="23">
          <cell r="A23" t="str">
            <v>Los Angeles</v>
          </cell>
          <cell r="B23">
            <v>533320096</v>
          </cell>
          <cell r="C23">
            <v>94076138</v>
          </cell>
          <cell r="D23">
            <v>627396234</v>
          </cell>
          <cell r="E23">
            <v>548201584</v>
          </cell>
          <cell r="F23">
            <v>105115077</v>
          </cell>
          <cell r="G23">
            <v>653316661</v>
          </cell>
        </row>
        <row r="24">
          <cell r="A24" t="str">
            <v>Madera</v>
          </cell>
          <cell r="B24">
            <v>6984463</v>
          </cell>
          <cell r="C24">
            <v>1829993</v>
          </cell>
          <cell r="D24">
            <v>8814456</v>
          </cell>
          <cell r="E24">
            <v>6984463</v>
          </cell>
          <cell r="F24">
            <v>1829993</v>
          </cell>
          <cell r="G24">
            <v>8814456</v>
          </cell>
        </row>
        <row r="25">
          <cell r="A25" t="str">
            <v>Marin</v>
          </cell>
          <cell r="B25">
            <v>12296183</v>
          </cell>
          <cell r="C25">
            <v>4348960</v>
          </cell>
          <cell r="D25">
            <v>16645143</v>
          </cell>
          <cell r="E25">
            <v>12318200</v>
          </cell>
          <cell r="F25">
            <v>4349663</v>
          </cell>
          <cell r="G25">
            <v>16667863</v>
          </cell>
        </row>
        <row r="26">
          <cell r="A26" t="str">
            <v>Mariposa</v>
          </cell>
          <cell r="B26">
            <v>792771</v>
          </cell>
          <cell r="C26">
            <v>508953</v>
          </cell>
          <cell r="D26">
            <v>1301724</v>
          </cell>
          <cell r="E26">
            <v>792771</v>
          </cell>
          <cell r="F26">
            <v>514721</v>
          </cell>
          <cell r="G26">
            <v>1307492</v>
          </cell>
        </row>
        <row r="27">
          <cell r="A27" t="str">
            <v>Mendocino</v>
          </cell>
          <cell r="B27">
            <v>5205920</v>
          </cell>
          <cell r="C27">
            <v>940891</v>
          </cell>
          <cell r="D27">
            <v>6146811</v>
          </cell>
          <cell r="E27">
            <v>5209013</v>
          </cell>
          <cell r="F27">
            <v>963936</v>
          </cell>
          <cell r="G27">
            <v>6172949</v>
          </cell>
        </row>
        <row r="28">
          <cell r="A28" t="str">
            <v>Merced</v>
          </cell>
          <cell r="B28">
            <v>9387944</v>
          </cell>
          <cell r="C28">
            <v>4310650</v>
          </cell>
          <cell r="D28">
            <v>13698594</v>
          </cell>
          <cell r="E28">
            <v>9391294</v>
          </cell>
          <cell r="F28">
            <v>4566454</v>
          </cell>
          <cell r="G28">
            <v>13957748</v>
          </cell>
        </row>
        <row r="29">
          <cell r="A29" t="str">
            <v>Modoc</v>
          </cell>
          <cell r="B29">
            <v>758375</v>
          </cell>
          <cell r="C29">
            <v>561387</v>
          </cell>
          <cell r="D29">
            <v>1319762</v>
          </cell>
          <cell r="E29">
            <v>823549</v>
          </cell>
          <cell r="F29">
            <v>569334</v>
          </cell>
          <cell r="G29">
            <v>1392883</v>
          </cell>
        </row>
        <row r="30">
          <cell r="A30" t="str">
            <v>Mono</v>
          </cell>
          <cell r="B30">
            <v>1056770</v>
          </cell>
          <cell r="C30">
            <v>724888</v>
          </cell>
          <cell r="D30">
            <v>1781659</v>
          </cell>
          <cell r="E30">
            <v>1056770</v>
          </cell>
          <cell r="F30">
            <v>726890</v>
          </cell>
          <cell r="G30">
            <v>1783661</v>
          </cell>
        </row>
        <row r="31">
          <cell r="A31" t="str">
            <v>Monterey</v>
          </cell>
          <cell r="B31">
            <v>16202406</v>
          </cell>
          <cell r="C31">
            <v>5976382</v>
          </cell>
          <cell r="D31">
            <v>22178787</v>
          </cell>
          <cell r="E31">
            <v>16427590</v>
          </cell>
          <cell r="F31">
            <v>6198033</v>
          </cell>
          <cell r="G31">
            <v>22625623</v>
          </cell>
        </row>
        <row r="32">
          <cell r="A32" t="str">
            <v>Napa</v>
          </cell>
          <cell r="B32">
            <v>7756884</v>
          </cell>
          <cell r="C32">
            <v>1423244</v>
          </cell>
          <cell r="D32">
            <v>9180128</v>
          </cell>
          <cell r="E32">
            <v>7756884</v>
          </cell>
          <cell r="F32">
            <v>1583470</v>
          </cell>
          <cell r="G32">
            <v>9340354</v>
          </cell>
        </row>
        <row r="33">
          <cell r="A33" t="str">
            <v>Nevada</v>
          </cell>
          <cell r="B33">
            <v>5112060</v>
          </cell>
          <cell r="C33">
            <v>1554144</v>
          </cell>
          <cell r="D33">
            <v>6666204</v>
          </cell>
          <cell r="E33">
            <v>5187318</v>
          </cell>
          <cell r="F33">
            <v>1834528</v>
          </cell>
          <cell r="G33">
            <v>7021846</v>
          </cell>
        </row>
        <row r="34">
          <cell r="A34" t="str">
            <v>Orange</v>
          </cell>
          <cell r="B34">
            <v>146660224</v>
          </cell>
          <cell r="C34">
            <v>37156769</v>
          </cell>
          <cell r="D34">
            <v>183816993</v>
          </cell>
          <cell r="E34">
            <v>151754036</v>
          </cell>
          <cell r="F34">
            <v>47084503</v>
          </cell>
          <cell r="G34">
            <v>198838539</v>
          </cell>
        </row>
        <row r="35">
          <cell r="A35" t="str">
            <v>Placer</v>
          </cell>
          <cell r="B35">
            <v>12463100</v>
          </cell>
          <cell r="C35">
            <v>2927110</v>
          </cell>
          <cell r="D35">
            <v>15390210</v>
          </cell>
          <cell r="E35">
            <v>12719832</v>
          </cell>
          <cell r="F35">
            <v>3058510</v>
          </cell>
          <cell r="G35">
            <v>15778341</v>
          </cell>
        </row>
        <row r="36">
          <cell r="A36" t="str">
            <v>Plumas</v>
          </cell>
          <cell r="B36">
            <v>1161223</v>
          </cell>
          <cell r="C36">
            <v>820246</v>
          </cell>
          <cell r="D36">
            <v>1981469</v>
          </cell>
          <cell r="E36">
            <v>1161223</v>
          </cell>
          <cell r="F36">
            <v>1155945</v>
          </cell>
          <cell r="G36">
            <v>2317168</v>
          </cell>
        </row>
        <row r="37">
          <cell r="A37" t="str">
            <v>Riverside</v>
          </cell>
          <cell r="B37">
            <v>88521764</v>
          </cell>
          <cell r="C37">
            <v>23012526</v>
          </cell>
          <cell r="D37">
            <v>111534290</v>
          </cell>
          <cell r="E37">
            <v>94579820</v>
          </cell>
          <cell r="F37">
            <v>29767160</v>
          </cell>
          <cell r="G37">
            <v>124346980</v>
          </cell>
        </row>
        <row r="38">
          <cell r="A38" t="str">
            <v>Sacramento</v>
          </cell>
          <cell r="B38">
            <v>71876964</v>
          </cell>
          <cell r="C38">
            <v>12335650</v>
          </cell>
          <cell r="D38">
            <v>84212614</v>
          </cell>
          <cell r="E38">
            <v>72532240</v>
          </cell>
          <cell r="F38">
            <v>13622005</v>
          </cell>
          <cell r="G38">
            <v>86154245</v>
          </cell>
        </row>
        <row r="39">
          <cell r="A39" t="str">
            <v>San Benito</v>
          </cell>
          <cell r="B39">
            <v>2414823</v>
          </cell>
          <cell r="C39">
            <v>845607</v>
          </cell>
          <cell r="D39">
            <v>3260430</v>
          </cell>
          <cell r="E39">
            <v>2414823</v>
          </cell>
          <cell r="F39">
            <v>848407</v>
          </cell>
          <cell r="G39">
            <v>3263230</v>
          </cell>
        </row>
        <row r="40">
          <cell r="A40" t="str">
            <v>San Bernardino</v>
          </cell>
          <cell r="B40">
            <v>78458900</v>
          </cell>
          <cell r="C40">
            <v>21515322</v>
          </cell>
          <cell r="D40">
            <v>99974222</v>
          </cell>
          <cell r="E40">
            <v>80473690</v>
          </cell>
          <cell r="F40">
            <v>24388913</v>
          </cell>
          <cell r="G40">
            <v>104862603</v>
          </cell>
        </row>
        <row r="41">
          <cell r="A41" t="str">
            <v>San Diego</v>
          </cell>
          <cell r="B41">
            <v>134883956</v>
          </cell>
          <cell r="C41">
            <v>33349661</v>
          </cell>
          <cell r="D41">
            <v>168233617</v>
          </cell>
          <cell r="E41">
            <v>140022964</v>
          </cell>
          <cell r="F41">
            <v>36387830</v>
          </cell>
          <cell r="G41">
            <v>176410794</v>
          </cell>
        </row>
        <row r="42">
          <cell r="A42" t="str">
            <v>San Francisco</v>
          </cell>
          <cell r="B42">
            <v>57658817</v>
          </cell>
          <cell r="C42">
            <v>16229857</v>
          </cell>
          <cell r="D42">
            <v>73888674</v>
          </cell>
          <cell r="E42">
            <v>58665237</v>
          </cell>
          <cell r="F42">
            <v>19679042</v>
          </cell>
          <cell r="G42">
            <v>78344279</v>
          </cell>
        </row>
        <row r="43">
          <cell r="A43" t="str">
            <v>San Joaquin</v>
          </cell>
          <cell r="B43">
            <v>27597211</v>
          </cell>
          <cell r="C43">
            <v>5712381</v>
          </cell>
          <cell r="D43">
            <v>33309592</v>
          </cell>
          <cell r="E43">
            <v>28415757</v>
          </cell>
          <cell r="F43">
            <v>6936714</v>
          </cell>
          <cell r="G43">
            <v>35352471</v>
          </cell>
        </row>
        <row r="44">
          <cell r="A44" t="str">
            <v>San Luis Obispo</v>
          </cell>
          <cell r="B44">
            <v>12998333</v>
          </cell>
          <cell r="C44">
            <v>3572952</v>
          </cell>
          <cell r="D44">
            <v>16571285</v>
          </cell>
          <cell r="E44">
            <v>13451849</v>
          </cell>
          <cell r="F44">
            <v>4016500</v>
          </cell>
          <cell r="G44">
            <v>17468349</v>
          </cell>
        </row>
        <row r="45">
          <cell r="A45" t="str">
            <v>San Mateo</v>
          </cell>
          <cell r="B45">
            <v>33210585</v>
          </cell>
          <cell r="C45">
            <v>6706766</v>
          </cell>
          <cell r="D45">
            <v>39917351</v>
          </cell>
          <cell r="E45">
            <v>33210585</v>
          </cell>
          <cell r="F45">
            <v>7929682</v>
          </cell>
          <cell r="G45">
            <v>41140267</v>
          </cell>
        </row>
        <row r="46">
          <cell r="A46" t="str">
            <v>Santa Barbara</v>
          </cell>
          <cell r="B46">
            <v>21623136</v>
          </cell>
          <cell r="C46">
            <v>4005705</v>
          </cell>
          <cell r="D46">
            <v>25628841</v>
          </cell>
          <cell r="E46">
            <v>23113505</v>
          </cell>
          <cell r="F46">
            <v>4890899</v>
          </cell>
          <cell r="G46">
            <v>28004403</v>
          </cell>
        </row>
        <row r="47">
          <cell r="A47" t="str">
            <v>Santa Clara</v>
          </cell>
          <cell r="B47">
            <v>83969532</v>
          </cell>
          <cell r="C47">
            <v>14184751</v>
          </cell>
          <cell r="D47">
            <v>98154283</v>
          </cell>
          <cell r="E47">
            <v>86386340</v>
          </cell>
          <cell r="F47">
            <v>16474661</v>
          </cell>
          <cell r="G47">
            <v>102861001</v>
          </cell>
        </row>
        <row r="48">
          <cell r="A48" t="str">
            <v>Santa Cruz</v>
          </cell>
          <cell r="B48">
            <v>9838003</v>
          </cell>
          <cell r="C48">
            <v>1903976</v>
          </cell>
          <cell r="D48">
            <v>11741979</v>
          </cell>
          <cell r="E48">
            <v>10205373</v>
          </cell>
          <cell r="F48">
            <v>2097507</v>
          </cell>
          <cell r="G48">
            <v>12302879</v>
          </cell>
        </row>
        <row r="49">
          <cell r="A49" t="str">
            <v>Shasta</v>
          </cell>
          <cell r="B49">
            <v>10368051</v>
          </cell>
          <cell r="C49">
            <v>2692420</v>
          </cell>
          <cell r="D49">
            <v>13060471</v>
          </cell>
          <cell r="E49">
            <v>11970677</v>
          </cell>
          <cell r="F49">
            <v>3156292</v>
          </cell>
          <cell r="G49">
            <v>15126970</v>
          </cell>
        </row>
        <row r="50">
          <cell r="A50" t="str">
            <v>Sierra</v>
          </cell>
          <cell r="B50">
            <v>342181</v>
          </cell>
          <cell r="C50">
            <v>246199</v>
          </cell>
          <cell r="D50">
            <v>588380</v>
          </cell>
          <cell r="E50">
            <v>360351</v>
          </cell>
          <cell r="F50">
            <v>257983</v>
          </cell>
          <cell r="G50">
            <v>618334</v>
          </cell>
        </row>
        <row r="51">
          <cell r="A51" t="str">
            <v>Siskiyou</v>
          </cell>
          <cell r="B51">
            <v>3738475</v>
          </cell>
          <cell r="C51">
            <v>1139500</v>
          </cell>
          <cell r="D51">
            <v>4877975</v>
          </cell>
          <cell r="E51">
            <v>3922145</v>
          </cell>
          <cell r="F51">
            <v>1193615</v>
          </cell>
          <cell r="G51">
            <v>5115760</v>
          </cell>
        </row>
        <row r="52">
          <cell r="A52" t="str">
            <v>Solano</v>
          </cell>
          <cell r="B52">
            <v>19976931</v>
          </cell>
          <cell r="C52">
            <v>8325218</v>
          </cell>
          <cell r="D52">
            <v>28302149</v>
          </cell>
          <cell r="E52">
            <v>20321090</v>
          </cell>
          <cell r="F52">
            <v>8520454</v>
          </cell>
          <cell r="G52">
            <v>28841544</v>
          </cell>
        </row>
        <row r="53">
          <cell r="A53" t="str">
            <v>Sonoma</v>
          </cell>
          <cell r="B53">
            <v>20321968</v>
          </cell>
          <cell r="C53">
            <v>6210897</v>
          </cell>
          <cell r="D53">
            <v>26532865</v>
          </cell>
          <cell r="E53">
            <v>21281968</v>
          </cell>
          <cell r="F53">
            <v>6857375</v>
          </cell>
          <cell r="G53">
            <v>28139343</v>
          </cell>
        </row>
        <row r="54">
          <cell r="A54" t="str">
            <v>Stanislaus</v>
          </cell>
          <cell r="B54">
            <v>18166187</v>
          </cell>
          <cell r="C54">
            <v>2662694</v>
          </cell>
          <cell r="D54">
            <v>20828881</v>
          </cell>
          <cell r="E54">
            <v>18673888</v>
          </cell>
          <cell r="F54">
            <v>3792057</v>
          </cell>
          <cell r="G54">
            <v>22465945</v>
          </cell>
        </row>
        <row r="55">
          <cell r="A55" t="str">
            <v>Sutter</v>
          </cell>
          <cell r="B55">
            <v>4665879</v>
          </cell>
          <cell r="C55">
            <v>1172190</v>
          </cell>
          <cell r="D55">
            <v>5838069</v>
          </cell>
          <cell r="E55">
            <v>4780486</v>
          </cell>
          <cell r="F55">
            <v>1250513</v>
          </cell>
          <cell r="G55">
            <v>6030998</v>
          </cell>
        </row>
        <row r="56">
          <cell r="A56" t="str">
            <v>Tehama</v>
          </cell>
          <cell r="B56">
            <v>3242369</v>
          </cell>
          <cell r="C56">
            <v>950209</v>
          </cell>
          <cell r="D56">
            <v>4192578</v>
          </cell>
          <cell r="E56">
            <v>3242369</v>
          </cell>
          <cell r="F56">
            <v>1048996</v>
          </cell>
          <cell r="G56">
            <v>4291365</v>
          </cell>
        </row>
        <row r="57">
          <cell r="A57" t="str">
            <v>Trinity</v>
          </cell>
          <cell r="B57">
            <v>1125388</v>
          </cell>
          <cell r="C57">
            <v>357845</v>
          </cell>
          <cell r="D57">
            <v>1483233</v>
          </cell>
          <cell r="E57">
            <v>1145909</v>
          </cell>
          <cell r="F57">
            <v>373752</v>
          </cell>
          <cell r="G57">
            <v>1519660</v>
          </cell>
        </row>
        <row r="58">
          <cell r="A58" t="str">
            <v>Tulare</v>
          </cell>
          <cell r="B58">
            <v>16682001</v>
          </cell>
          <cell r="C58">
            <v>4782607</v>
          </cell>
          <cell r="D58">
            <v>21464608</v>
          </cell>
          <cell r="E58">
            <v>17409927</v>
          </cell>
          <cell r="F58">
            <v>6145702</v>
          </cell>
          <cell r="G58">
            <v>23555629</v>
          </cell>
        </row>
        <row r="59">
          <cell r="A59" t="str">
            <v>Tuolumne</v>
          </cell>
          <cell r="B59">
            <v>2785805</v>
          </cell>
          <cell r="C59">
            <v>793775</v>
          </cell>
          <cell r="D59">
            <v>3579581</v>
          </cell>
          <cell r="E59">
            <v>3050010</v>
          </cell>
          <cell r="F59">
            <v>933719</v>
          </cell>
          <cell r="G59">
            <v>3983729</v>
          </cell>
        </row>
        <row r="60">
          <cell r="A60" t="str">
            <v>Ventura</v>
          </cell>
          <cell r="B60">
            <v>29484950</v>
          </cell>
          <cell r="C60">
            <v>8653651</v>
          </cell>
          <cell r="D60">
            <v>38138601</v>
          </cell>
          <cell r="E60">
            <v>33067974</v>
          </cell>
          <cell r="F60">
            <v>10466196</v>
          </cell>
          <cell r="G60">
            <v>43534170</v>
          </cell>
        </row>
        <row r="61">
          <cell r="A61" t="str">
            <v>Yolo</v>
          </cell>
          <cell r="B61">
            <v>6978960</v>
          </cell>
          <cell r="C61">
            <v>2550555</v>
          </cell>
          <cell r="D61">
            <v>9529515</v>
          </cell>
          <cell r="E61">
            <v>7813930</v>
          </cell>
          <cell r="F61">
            <v>2962058</v>
          </cell>
          <cell r="G61">
            <v>10775988</v>
          </cell>
        </row>
        <row r="62">
          <cell r="A62" t="str">
            <v>Yuba</v>
          </cell>
          <cell r="B62">
            <v>3625993</v>
          </cell>
          <cell r="C62">
            <v>1088191</v>
          </cell>
          <cell r="D62">
            <v>4714184</v>
          </cell>
          <cell r="E62">
            <v>4017905</v>
          </cell>
          <cell r="F62">
            <v>1523641</v>
          </cell>
          <cell r="G62">
            <v>5541546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y Revise"/>
      <sheetName val="10R_1st Pass"/>
      <sheetName val="Revenue and Funding"/>
      <sheetName val="New Revenues"/>
      <sheetName val="Filings Detail"/>
      <sheetName val="Revenue Detail"/>
      <sheetName val="Filings Summary"/>
      <sheetName val="Revenue Summary"/>
      <sheetName val="First Paper"/>
      <sheetName val="Unlimited"/>
      <sheetName val="Limited 10K"/>
      <sheetName val="Marriage Dissolution"/>
      <sheetName val="Limited 10K to 25K"/>
      <sheetName val="GC 70626 Fees"/>
      <sheetName val="Motion Fees"/>
      <sheetName val="Probate Fees"/>
      <sheetName val="Limited 5K"/>
      <sheetName val="Family Law"/>
      <sheetName val="SMIF"/>
      <sheetName val="Telephonic Appearance"/>
      <sheetName val="Access EAF Dist"/>
      <sheetName val="TC145 Template 20140101"/>
      <sheetName val="Access TC-145 Calc Data13-14"/>
      <sheetName val="Access TEALE Data13-14"/>
      <sheetName val="Access TC-145 Calc Data12-13"/>
      <sheetName val="Access TEALE Data12-13"/>
      <sheetName val="Access TC-145 Calc Data11-12"/>
      <sheetName val="Access TEALE Data11-12"/>
      <sheetName val="Access TC-145 Calc Data10-11"/>
      <sheetName val="Access TEALE Data10-11"/>
      <sheetName val="Access TC-145 Calc Data09-10"/>
      <sheetName val="Access TEALE Data09-10"/>
      <sheetName val="Access TC-145 Calc Data08-09"/>
      <sheetName val="Access TEALE Data08-09"/>
      <sheetName val="Access TC-145 Calc Data07-08"/>
      <sheetName val="Access TEALE Data07-08"/>
      <sheetName val="Access TC-145 Calc Data06-07"/>
      <sheetName val="Access TEALE Data06-07"/>
      <sheetName val="Access TC-145 Calc Data05-06"/>
      <sheetName val="Access TEALE Data05-06"/>
    </sheetNames>
    <sheetDataSet>
      <sheetData sheetId="0"/>
      <sheetData sheetId="1"/>
      <sheetData sheetId="2"/>
      <sheetData sheetId="3"/>
      <sheetData sheetId="4">
        <row r="11">
          <cell r="DI11">
            <v>59.419943181818184</v>
          </cell>
        </row>
      </sheetData>
      <sheetData sheetId="5">
        <row r="219">
          <cell r="BM219">
            <v>95540409.713944405</v>
          </cell>
        </row>
      </sheetData>
      <sheetData sheetId="6">
        <row r="52">
          <cell r="DM52">
            <v>119352.43466666667</v>
          </cell>
        </row>
      </sheetData>
      <sheetData sheetId="7">
        <row r="47">
          <cell r="BY47">
            <v>257811074.56695035</v>
          </cell>
        </row>
      </sheetData>
      <sheetData sheetId="8">
        <row r="4">
          <cell r="N4" t="str">
            <v>Paid Filings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5">
          <cell r="M25">
            <v>308272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  <sheetName val="Macro1"/>
    </sheetNames>
    <sheetDataSet>
      <sheetData sheetId="0"/>
      <sheetData sheetId="1">
        <row r="76">
          <cell r="A76" t="str">
            <v>Recover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F_PCC list &amp; reduction"/>
      <sheetName val="Program Listing and Reducti (2)"/>
      <sheetName val="Program Listing and Reductions"/>
      <sheetName val="Mod Fund"/>
      <sheetName val="TCIF"/>
      <sheetName val="All Div - B1"/>
      <sheetName val="All Div - B2"/>
      <sheetName val="Combo Bo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Discontinue</v>
          </cell>
        </row>
        <row r="3">
          <cell r="A3" t="str">
            <v>Suspend</v>
          </cell>
        </row>
        <row r="4">
          <cell r="A4" t="str">
            <v>Partial</v>
          </cell>
        </row>
        <row r="5">
          <cell r="A5" t="str">
            <v>No Change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TF 2009-10 2nd Turn (3)"/>
      <sheetName val="TCTF 2009-10 2nd Turn (2)"/>
      <sheetName val="TCTF 2009-10 2nd Turn"/>
      <sheetName val="FY 2008-09 Overview"/>
      <sheetName val="TEALE 2008"/>
      <sheetName val="TEALE 2008 (2)"/>
      <sheetName val="Account Descriptions"/>
      <sheetName val="Summary (2)"/>
      <sheetName val="Summary"/>
      <sheetName val="Sheet9"/>
      <sheetName val="FY 2008-09_Months"/>
      <sheetName val="TEALE 2006"/>
      <sheetName val="TEALE 2005"/>
      <sheetName val="Account Pvt Table"/>
      <sheetName val="Pvt Tbl 2"/>
      <sheetName val="Pvt Tbl"/>
      <sheetName val="Jeff_qryTC145B11 (2)"/>
      <sheetName val="Jeff_qryTC145B11"/>
      <sheetName val="New_Code_Section_and_TC_145_Row"/>
      <sheetName val="TC-145 Row_ID_Description"/>
      <sheetName val="TC-145 Template"/>
    </sheetNames>
    <sheetDataSet>
      <sheetData sheetId="0">
        <row r="10">
          <cell r="C10">
            <v>498600</v>
          </cell>
        </row>
      </sheetData>
      <sheetData sheetId="1"/>
      <sheetData sheetId="2"/>
      <sheetData sheetId="3"/>
      <sheetData sheetId="4">
        <row r="19">
          <cell r="B19">
            <v>30438790.829999998</v>
          </cell>
        </row>
      </sheetData>
      <sheetData sheetId="5">
        <row r="4">
          <cell r="A4">
            <v>131700</v>
          </cell>
        </row>
      </sheetData>
      <sheetData sheetId="6">
        <row r="3">
          <cell r="B3">
            <v>131700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W1" t="str">
            <v>Superior Court - Los Angeles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94A2-E46C-4B0B-A598-660810E57751}">
  <sheetPr>
    <pageSetUpPr fitToPage="1"/>
  </sheetPr>
  <dimension ref="A1:AH105"/>
  <sheetViews>
    <sheetView showGridLines="0" tabSelected="1" zoomScaleNormal="100" workbookViewId="0">
      <pane ySplit="4" topLeftCell="A55" activePane="bottomLeft" state="frozen"/>
      <selection pane="bottomLeft" sqref="A1:A3"/>
    </sheetView>
  </sheetViews>
  <sheetFormatPr defaultColWidth="7.109375" defaultRowHeight="15" x14ac:dyDescent="0.2"/>
  <cols>
    <col min="1" max="1" width="11" style="18" bestFit="1" customWidth="1"/>
    <col min="2" max="2" width="11.109375" style="18" bestFit="1" customWidth="1"/>
    <col min="3" max="3" width="9.6640625" style="18" bestFit="1" customWidth="1"/>
    <col min="4" max="4" width="7.33203125" style="18" bestFit="1" customWidth="1"/>
    <col min="5" max="5" width="9.44140625" style="18" customWidth="1"/>
    <col min="6" max="6" width="9.77734375" style="18" customWidth="1"/>
    <col min="7" max="7" width="9.88671875" style="18" customWidth="1"/>
    <col min="8" max="8" width="10.44140625" style="18" customWidth="1"/>
    <col min="9" max="9" width="9.6640625" style="18" bestFit="1" customWidth="1"/>
    <col min="10" max="10" width="9.5546875" style="18" bestFit="1" customWidth="1"/>
    <col min="11" max="11" width="9.109375" style="18" customWidth="1"/>
    <col min="12" max="12" width="8.33203125" style="18" bestFit="1" customWidth="1"/>
    <col min="13" max="13" width="9.5546875" style="18" customWidth="1"/>
    <col min="14" max="14" width="8.21875" style="18" bestFit="1" customWidth="1"/>
    <col min="15" max="15" width="9.109375" style="18" bestFit="1" customWidth="1"/>
    <col min="16" max="16" width="8.88671875" style="18" customWidth="1"/>
    <col min="17" max="17" width="8.44140625" style="18" customWidth="1"/>
    <col min="18" max="18" width="11.77734375" style="18" customWidth="1"/>
    <col min="19" max="19" width="12.109375" style="18" customWidth="1"/>
    <col min="20" max="20" width="9.77734375" style="18" bestFit="1" customWidth="1"/>
    <col min="21" max="21" width="9.6640625" style="18" customWidth="1"/>
    <col min="22" max="22" width="11.109375" style="18" bestFit="1" customWidth="1"/>
    <col min="23" max="23" width="9.88671875" style="18" customWidth="1"/>
    <col min="24" max="25" width="12.109375" style="18" customWidth="1"/>
    <col min="26" max="26" width="10.77734375" style="18" customWidth="1"/>
    <col min="27" max="27" width="11" style="18" bestFit="1" customWidth="1"/>
    <col min="28" max="28" width="10.77734375" style="18" bestFit="1" customWidth="1"/>
    <col min="29" max="29" width="9.44140625" style="18" customWidth="1"/>
    <col min="30" max="30" width="10.5546875" style="18" bestFit="1" customWidth="1"/>
    <col min="31" max="31" width="11.6640625" style="18" customWidth="1"/>
    <col min="32" max="32" width="12.33203125" style="18" customWidth="1"/>
    <col min="33" max="33" width="2.44140625" style="18" customWidth="1"/>
    <col min="34" max="34" width="10.44140625" style="18" bestFit="1" customWidth="1"/>
    <col min="35" max="16384" width="7.109375" style="18"/>
  </cols>
  <sheetData>
    <row r="1" spans="1:32" ht="54.75" customHeight="1" x14ac:dyDescent="0.2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5"/>
      <c r="I1" s="6" t="s">
        <v>3</v>
      </c>
      <c r="J1" s="7"/>
      <c r="K1" s="7"/>
      <c r="L1" s="7"/>
      <c r="M1" s="7"/>
      <c r="N1" s="7"/>
      <c r="O1" s="8"/>
      <c r="P1" s="9" t="s">
        <v>4</v>
      </c>
      <c r="Q1" s="10"/>
      <c r="R1" s="10"/>
      <c r="S1" s="10"/>
      <c r="T1" s="10"/>
      <c r="U1" s="11"/>
      <c r="V1" s="12" t="s">
        <v>5</v>
      </c>
      <c r="W1" s="13" t="s">
        <v>6</v>
      </c>
      <c r="X1" s="14"/>
      <c r="Y1" s="12" t="s">
        <v>7</v>
      </c>
      <c r="Z1" s="15" t="s">
        <v>8</v>
      </c>
      <c r="AA1" s="16"/>
      <c r="AB1" s="16"/>
      <c r="AC1" s="16"/>
      <c r="AD1" s="16"/>
      <c r="AE1" s="17"/>
      <c r="AF1" s="12" t="s">
        <v>9</v>
      </c>
    </row>
    <row r="2" spans="1:32" ht="27" customHeight="1" x14ac:dyDescent="0.2">
      <c r="A2" s="19"/>
      <c r="B2" s="20"/>
      <c r="C2" s="3" t="s">
        <v>10</v>
      </c>
      <c r="D2" s="4"/>
      <c r="E2" s="4"/>
      <c r="F2" s="4"/>
      <c r="G2" s="4"/>
      <c r="H2" s="5"/>
      <c r="I2" s="6" t="s">
        <v>10</v>
      </c>
      <c r="J2" s="7"/>
      <c r="K2" s="7"/>
      <c r="L2" s="7"/>
      <c r="M2" s="7"/>
      <c r="N2" s="7"/>
      <c r="O2" s="8"/>
      <c r="P2" s="21" t="s">
        <v>10</v>
      </c>
      <c r="Q2" s="22"/>
      <c r="R2" s="22"/>
      <c r="S2" s="22"/>
      <c r="T2" s="22"/>
      <c r="U2" s="23"/>
      <c r="V2" s="24"/>
      <c r="W2" s="13" t="s">
        <v>11</v>
      </c>
      <c r="X2" s="14"/>
      <c r="Y2" s="24"/>
      <c r="Z2" s="25" t="s">
        <v>12</v>
      </c>
      <c r="AA2" s="25" t="s">
        <v>13</v>
      </c>
      <c r="AB2" s="25" t="s">
        <v>14</v>
      </c>
      <c r="AC2" s="25" t="s">
        <v>14</v>
      </c>
      <c r="AD2" s="25" t="s">
        <v>15</v>
      </c>
      <c r="AE2" s="26" t="s">
        <v>16</v>
      </c>
      <c r="AF2" s="24"/>
    </row>
    <row r="3" spans="1:32" ht="90" x14ac:dyDescent="0.2">
      <c r="A3" s="19"/>
      <c r="B3" s="27"/>
      <c r="C3" s="28" t="s">
        <v>17</v>
      </c>
      <c r="D3" s="28" t="s">
        <v>18</v>
      </c>
      <c r="E3" s="28" t="s">
        <v>19</v>
      </c>
      <c r="F3" s="28" t="s">
        <v>20</v>
      </c>
      <c r="G3" s="28" t="s">
        <v>21</v>
      </c>
      <c r="H3" s="29" t="s">
        <v>22</v>
      </c>
      <c r="I3" s="30" t="s">
        <v>23</v>
      </c>
      <c r="J3" s="31" t="s">
        <v>24</v>
      </c>
      <c r="K3" s="31" t="s">
        <v>25</v>
      </c>
      <c r="L3" s="30" t="s">
        <v>26</v>
      </c>
      <c r="M3" s="32" t="s">
        <v>27</v>
      </c>
      <c r="N3" s="32" t="s">
        <v>28</v>
      </c>
      <c r="O3" s="30" t="s">
        <v>29</v>
      </c>
      <c r="P3" s="33" t="s">
        <v>30</v>
      </c>
      <c r="Q3" s="33" t="s">
        <v>31</v>
      </c>
      <c r="R3" s="33" t="s">
        <v>32</v>
      </c>
      <c r="S3" s="34" t="s">
        <v>33</v>
      </c>
      <c r="T3" s="34" t="s">
        <v>34</v>
      </c>
      <c r="U3" s="35" t="s">
        <v>35</v>
      </c>
      <c r="V3" s="36"/>
      <c r="W3" s="37" t="s">
        <v>36</v>
      </c>
      <c r="X3" s="37" t="s">
        <v>37</v>
      </c>
      <c r="Y3" s="36"/>
      <c r="Z3" s="31" t="s">
        <v>38</v>
      </c>
      <c r="AA3" s="31" t="s">
        <v>39</v>
      </c>
      <c r="AB3" s="31" t="s">
        <v>40</v>
      </c>
      <c r="AC3" s="31" t="s">
        <v>41</v>
      </c>
      <c r="AD3" s="30" t="s">
        <v>42</v>
      </c>
      <c r="AE3" s="38"/>
      <c r="AF3" s="36"/>
    </row>
    <row r="4" spans="1:32" ht="19.5" customHeight="1" x14ac:dyDescent="0.2">
      <c r="A4" s="39"/>
      <c r="B4" s="40" t="s">
        <v>43</v>
      </c>
      <c r="C4" s="40" t="s">
        <v>44</v>
      </c>
      <c r="D4" s="40" t="s">
        <v>45</v>
      </c>
      <c r="E4" s="40" t="s">
        <v>46</v>
      </c>
      <c r="F4" s="41" t="s">
        <v>47</v>
      </c>
      <c r="G4" s="40" t="s">
        <v>48</v>
      </c>
      <c r="H4" s="42" t="s">
        <v>49</v>
      </c>
      <c r="I4" s="40" t="s">
        <v>50</v>
      </c>
      <c r="J4" s="40" t="s">
        <v>51</v>
      </c>
      <c r="K4" s="40" t="s">
        <v>52</v>
      </c>
      <c r="L4" s="40" t="s">
        <v>53</v>
      </c>
      <c r="M4" s="40" t="s">
        <v>54</v>
      </c>
      <c r="N4" s="40" t="s">
        <v>55</v>
      </c>
      <c r="O4" s="40" t="s">
        <v>56</v>
      </c>
      <c r="P4" s="40" t="s">
        <v>57</v>
      </c>
      <c r="Q4" s="40" t="s">
        <v>58</v>
      </c>
      <c r="R4" s="40" t="s">
        <v>59</v>
      </c>
      <c r="S4" s="40" t="s">
        <v>60</v>
      </c>
      <c r="T4" s="41" t="s">
        <v>61</v>
      </c>
      <c r="U4" s="43" t="s">
        <v>62</v>
      </c>
      <c r="V4" s="40" t="s">
        <v>63</v>
      </c>
      <c r="W4" s="40" t="s">
        <v>64</v>
      </c>
      <c r="X4" s="40" t="s">
        <v>65</v>
      </c>
      <c r="Y4" s="40" t="s">
        <v>66</v>
      </c>
      <c r="Z4" s="40" t="s">
        <v>67</v>
      </c>
      <c r="AA4" s="40" t="s">
        <v>68</v>
      </c>
      <c r="AB4" s="40" t="s">
        <v>69</v>
      </c>
      <c r="AC4" s="41" t="s">
        <v>70</v>
      </c>
      <c r="AD4" s="41" t="s">
        <v>71</v>
      </c>
      <c r="AE4" s="44" t="s">
        <v>72</v>
      </c>
      <c r="AF4" s="41" t="s">
        <v>73</v>
      </c>
    </row>
    <row r="5" spans="1:32" x14ac:dyDescent="0.2">
      <c r="A5" s="45" t="s">
        <v>74</v>
      </c>
      <c r="B5" s="46">
        <v>90354479.187370032</v>
      </c>
      <c r="C5" s="47">
        <v>16047</v>
      </c>
      <c r="D5" s="48">
        <v>0</v>
      </c>
      <c r="E5" s="47">
        <v>388170.04</v>
      </c>
      <c r="F5" s="47">
        <v>2481363.0707125836</v>
      </c>
      <c r="G5" s="47">
        <v>897065.39020499995</v>
      </c>
      <c r="H5" s="49">
        <f t="shared" ref="H5:H63" si="0">SUM(C5:G5)</f>
        <v>3782645.5009175837</v>
      </c>
      <c r="I5" s="47">
        <v>0</v>
      </c>
      <c r="J5" s="47">
        <v>210759.07</v>
      </c>
      <c r="K5" s="48">
        <v>0</v>
      </c>
      <c r="L5" s="48">
        <v>0</v>
      </c>
      <c r="M5" s="48">
        <v>0</v>
      </c>
      <c r="N5" s="48">
        <v>0</v>
      </c>
      <c r="O5" s="49">
        <f>SUM(I5:N5)</f>
        <v>210759.07</v>
      </c>
      <c r="P5" s="48">
        <f>'[1]WF Allocation'!U5</f>
        <v>0</v>
      </c>
      <c r="Q5" s="47">
        <f>'[1]WF Allocation'!W5</f>
        <v>2200.6332638948684</v>
      </c>
      <c r="R5" s="48">
        <v>0</v>
      </c>
      <c r="S5" s="48">
        <v>0</v>
      </c>
      <c r="T5" s="48">
        <v>0</v>
      </c>
      <c r="U5" s="49">
        <f>SUM(P5:T5)</f>
        <v>2200.6332638948684</v>
      </c>
      <c r="V5" s="50">
        <f t="shared" ref="V5:V63" si="1">B5+H5+O5+U5</f>
        <v>94350084.391551509</v>
      </c>
      <c r="W5" s="46">
        <v>3102046</v>
      </c>
      <c r="X5" s="48">
        <v>0</v>
      </c>
      <c r="Y5" s="50">
        <f t="shared" ref="Y5:Y63" si="2">V5+W5+X5</f>
        <v>97452130.391551509</v>
      </c>
      <c r="Z5" s="47">
        <v>424792</v>
      </c>
      <c r="AA5" s="47">
        <v>1017456.1649012864</v>
      </c>
      <c r="AB5" s="47">
        <v>6707539.1676176973</v>
      </c>
      <c r="AC5" s="47">
        <v>34361.662563333339</v>
      </c>
      <c r="AD5" s="48">
        <v>0</v>
      </c>
      <c r="AE5" s="49">
        <f>SUM(Z5:AD5)</f>
        <v>8184148.9950823169</v>
      </c>
      <c r="AF5" s="51">
        <f t="shared" ref="AF5:AF63" si="3">Y5+AE5</f>
        <v>105636279.38663383</v>
      </c>
    </row>
    <row r="6" spans="1:32" x14ac:dyDescent="0.2">
      <c r="A6" s="45" t="s">
        <v>75</v>
      </c>
      <c r="B6" s="46">
        <v>921278.25072766899</v>
      </c>
      <c r="C6" s="47">
        <v>296</v>
      </c>
      <c r="D6" s="48">
        <v>0</v>
      </c>
      <c r="E6" s="47">
        <v>773.07</v>
      </c>
      <c r="F6" s="47">
        <v>27065.778824505462</v>
      </c>
      <c r="G6" s="47">
        <v>19466.999999999902</v>
      </c>
      <c r="H6" s="49">
        <f t="shared" si="0"/>
        <v>47601.84882450536</v>
      </c>
      <c r="I6" s="47">
        <v>0</v>
      </c>
      <c r="J6" s="47">
        <v>0</v>
      </c>
      <c r="K6" s="48">
        <v>0</v>
      </c>
      <c r="L6" s="48">
        <v>0</v>
      </c>
      <c r="M6" s="48">
        <v>0</v>
      </c>
      <c r="N6" s="48">
        <v>0</v>
      </c>
      <c r="O6" s="49">
        <f t="shared" ref="O6:O63" si="4">SUM(I6:N6)</f>
        <v>0</v>
      </c>
      <c r="P6" s="47">
        <f>'[1]WF Allocation'!U6</f>
        <v>-13128.910167583963</v>
      </c>
      <c r="Q6" s="48">
        <f>'[1]WF Allocation'!W6</f>
        <v>0</v>
      </c>
      <c r="R6" s="48">
        <v>0</v>
      </c>
      <c r="S6" s="48">
        <v>0</v>
      </c>
      <c r="T6" s="48">
        <v>0</v>
      </c>
      <c r="U6" s="49">
        <f t="shared" ref="U6:U63" si="5">SUM(P6:T6)</f>
        <v>-13128.910167583963</v>
      </c>
      <c r="V6" s="50">
        <f t="shared" si="1"/>
        <v>955751.18938459037</v>
      </c>
      <c r="W6" s="46">
        <v>20340</v>
      </c>
      <c r="X6" s="48">
        <v>0</v>
      </c>
      <c r="Y6" s="50">
        <f t="shared" si="2"/>
        <v>976091.18938459037</v>
      </c>
      <c r="Z6" s="47">
        <v>2034</v>
      </c>
      <c r="AA6" s="47">
        <v>34710.990615409602</v>
      </c>
      <c r="AB6" s="47">
        <v>1109.9416628193485</v>
      </c>
      <c r="AC6" s="48">
        <v>0</v>
      </c>
      <c r="AD6" s="48">
        <v>0</v>
      </c>
      <c r="AE6" s="49">
        <f t="shared" ref="AE6:AE63" si="6">SUM(Z6:AD6)</f>
        <v>37854.932278228953</v>
      </c>
      <c r="AF6" s="51">
        <f t="shared" si="3"/>
        <v>1013946.1216628193</v>
      </c>
    </row>
    <row r="7" spans="1:32" x14ac:dyDescent="0.2">
      <c r="A7" s="45" t="s">
        <v>76</v>
      </c>
      <c r="B7" s="46">
        <v>4497744.3375908146</v>
      </c>
      <c r="C7" s="47">
        <v>524</v>
      </c>
      <c r="D7" s="48">
        <v>0</v>
      </c>
      <c r="E7" s="47">
        <v>2638.02</v>
      </c>
      <c r="F7" s="47">
        <v>128214.12962667675</v>
      </c>
      <c r="G7" s="47">
        <v>1936.6497300499977</v>
      </c>
      <c r="H7" s="49">
        <f t="shared" si="0"/>
        <v>133312.79935672675</v>
      </c>
      <c r="I7" s="47">
        <v>5790</v>
      </c>
      <c r="J7" s="47">
        <v>4799.8999999999996</v>
      </c>
      <c r="K7" s="48">
        <v>0</v>
      </c>
      <c r="L7" s="48">
        <v>0</v>
      </c>
      <c r="M7" s="48">
        <v>0</v>
      </c>
      <c r="N7" s="48">
        <v>0</v>
      </c>
      <c r="O7" s="49">
        <f t="shared" si="4"/>
        <v>10589.9</v>
      </c>
      <c r="P7" s="48">
        <f>'[1]WF Allocation'!U7</f>
        <v>0</v>
      </c>
      <c r="Q7" s="47">
        <f>'[1]WF Allocation'!W7</f>
        <v>110.44155910614489</v>
      </c>
      <c r="R7" s="48">
        <v>0</v>
      </c>
      <c r="S7" s="48">
        <v>0</v>
      </c>
      <c r="T7" s="48">
        <v>0</v>
      </c>
      <c r="U7" s="49">
        <f t="shared" si="5"/>
        <v>110.44155910614489</v>
      </c>
      <c r="V7" s="50">
        <f t="shared" si="1"/>
        <v>4641757.478506648</v>
      </c>
      <c r="W7" s="46">
        <v>51756</v>
      </c>
      <c r="X7" s="48">
        <v>0</v>
      </c>
      <c r="Y7" s="50">
        <f t="shared" si="2"/>
        <v>4693513.478506648</v>
      </c>
      <c r="Z7" s="47">
        <v>11006</v>
      </c>
      <c r="AA7" s="47">
        <v>57922.38080420225</v>
      </c>
      <c r="AB7" s="47">
        <v>74604.24890891838</v>
      </c>
      <c r="AC7" s="48">
        <v>0</v>
      </c>
      <c r="AD7" s="48">
        <v>0</v>
      </c>
      <c r="AE7" s="49">
        <f t="shared" si="6"/>
        <v>143532.62971312064</v>
      </c>
      <c r="AF7" s="51">
        <f t="shared" si="3"/>
        <v>4837046.1082197689</v>
      </c>
    </row>
    <row r="8" spans="1:32" x14ac:dyDescent="0.2">
      <c r="A8" s="45" t="s">
        <v>77</v>
      </c>
      <c r="B8" s="46">
        <v>14610758.663254101</v>
      </c>
      <c r="C8" s="47">
        <v>1624</v>
      </c>
      <c r="D8" s="48">
        <v>0</v>
      </c>
      <c r="E8" s="47">
        <v>35534.11</v>
      </c>
      <c r="F8" s="47">
        <v>384407.12083579996</v>
      </c>
      <c r="G8" s="47">
        <v>191587.23663999999</v>
      </c>
      <c r="H8" s="49">
        <f t="shared" si="0"/>
        <v>613152.46747579996</v>
      </c>
      <c r="I8" s="47">
        <v>15210</v>
      </c>
      <c r="J8" s="47">
        <v>126760.89</v>
      </c>
      <c r="K8" s="48">
        <v>0</v>
      </c>
      <c r="L8" s="48">
        <v>0</v>
      </c>
      <c r="M8" s="48">
        <v>0</v>
      </c>
      <c r="N8" s="48">
        <v>0</v>
      </c>
      <c r="O8" s="49">
        <f t="shared" si="4"/>
        <v>141970.89000000001</v>
      </c>
      <c r="P8" s="48">
        <f>'[1]WF Allocation'!U8</f>
        <v>0</v>
      </c>
      <c r="Q8" s="47">
        <f>'[1]WF Allocation'!W8</f>
        <v>341.42427522117509</v>
      </c>
      <c r="R8" s="48">
        <v>0</v>
      </c>
      <c r="S8" s="48">
        <v>0</v>
      </c>
      <c r="T8" s="48">
        <v>0</v>
      </c>
      <c r="U8" s="49">
        <f t="shared" si="5"/>
        <v>341.42427522117509</v>
      </c>
      <c r="V8" s="50">
        <f t="shared" si="1"/>
        <v>15366223.445005123</v>
      </c>
      <c r="W8" s="46">
        <v>124077</v>
      </c>
      <c r="X8" s="48">
        <v>0</v>
      </c>
      <c r="Y8" s="50">
        <f t="shared" si="2"/>
        <v>15490300.445005123</v>
      </c>
      <c r="Z8" s="47">
        <v>59332</v>
      </c>
      <c r="AA8" s="47">
        <v>155943.13477592371</v>
      </c>
      <c r="AB8" s="47">
        <v>283386.50708302757</v>
      </c>
      <c r="AC8" s="48">
        <v>0</v>
      </c>
      <c r="AD8" s="48">
        <v>0</v>
      </c>
      <c r="AE8" s="49">
        <f t="shared" si="6"/>
        <v>498661.64185895131</v>
      </c>
      <c r="AF8" s="51">
        <f t="shared" si="3"/>
        <v>15988962.086864075</v>
      </c>
    </row>
    <row r="9" spans="1:32" x14ac:dyDescent="0.2">
      <c r="A9" s="45" t="s">
        <v>78</v>
      </c>
      <c r="B9" s="46">
        <v>3498861.4095683228</v>
      </c>
      <c r="C9" s="47">
        <v>638</v>
      </c>
      <c r="D9" s="48">
        <v>0</v>
      </c>
      <c r="E9" s="47">
        <v>8355.5</v>
      </c>
      <c r="F9" s="47">
        <v>95199.594355526584</v>
      </c>
      <c r="G9" s="47">
        <v>76422.488422334602</v>
      </c>
      <c r="H9" s="49">
        <f t="shared" si="0"/>
        <v>180615.58277786119</v>
      </c>
      <c r="I9" s="47">
        <v>791.25</v>
      </c>
      <c r="J9" s="47">
        <v>436.35</v>
      </c>
      <c r="K9" s="48">
        <v>0</v>
      </c>
      <c r="L9" s="48">
        <v>0</v>
      </c>
      <c r="M9" s="48">
        <v>0</v>
      </c>
      <c r="N9" s="48">
        <v>0</v>
      </c>
      <c r="O9" s="49">
        <f t="shared" si="4"/>
        <v>1227.5999999999999</v>
      </c>
      <c r="P9" s="48">
        <f>'[1]WF Allocation'!U9</f>
        <v>0</v>
      </c>
      <c r="Q9" s="47">
        <f>'[1]WF Allocation'!W9</f>
        <v>83.917871514014152</v>
      </c>
      <c r="R9" s="48">
        <v>0</v>
      </c>
      <c r="S9" s="48">
        <v>0</v>
      </c>
      <c r="T9" s="48">
        <v>0</v>
      </c>
      <c r="U9" s="49">
        <f t="shared" si="5"/>
        <v>83.917871514014152</v>
      </c>
      <c r="V9" s="50">
        <f t="shared" si="1"/>
        <v>3680788.5102176978</v>
      </c>
      <c r="W9" s="46">
        <v>50506</v>
      </c>
      <c r="X9" s="48">
        <v>0</v>
      </c>
      <c r="Y9" s="50">
        <f t="shared" si="2"/>
        <v>3731294.5102176978</v>
      </c>
      <c r="Z9" s="47">
        <v>18652</v>
      </c>
      <c r="AA9" s="47">
        <v>60856.135877789566</v>
      </c>
      <c r="AB9" s="47">
        <v>37020.063356271428</v>
      </c>
      <c r="AC9" s="48">
        <v>0</v>
      </c>
      <c r="AD9" s="48">
        <v>0</v>
      </c>
      <c r="AE9" s="49">
        <f t="shared" si="6"/>
        <v>116528.199234061</v>
      </c>
      <c r="AF9" s="51">
        <f t="shared" si="3"/>
        <v>3847822.7094517588</v>
      </c>
    </row>
    <row r="10" spans="1:32" x14ac:dyDescent="0.2">
      <c r="A10" s="45" t="s">
        <v>79</v>
      </c>
      <c r="B10" s="46">
        <v>2511782.5436036536</v>
      </c>
      <c r="C10" s="47">
        <v>146</v>
      </c>
      <c r="D10" s="48">
        <v>0</v>
      </c>
      <c r="E10" s="47">
        <v>18257.099999999999</v>
      </c>
      <c r="F10" s="47">
        <v>71332.749835029215</v>
      </c>
      <c r="G10" s="47">
        <v>55971.86480000001</v>
      </c>
      <c r="H10" s="49">
        <f t="shared" si="0"/>
        <v>145707.71463502923</v>
      </c>
      <c r="I10" s="47">
        <v>0</v>
      </c>
      <c r="J10" s="47">
        <v>5018.07</v>
      </c>
      <c r="K10" s="48">
        <v>0</v>
      </c>
      <c r="L10" s="48">
        <v>0</v>
      </c>
      <c r="M10" s="48">
        <v>0</v>
      </c>
      <c r="N10" s="48">
        <v>0</v>
      </c>
      <c r="O10" s="49">
        <f t="shared" si="4"/>
        <v>5018.07</v>
      </c>
      <c r="P10" s="48">
        <f>'[1]WF Allocation'!U10</f>
        <v>0</v>
      </c>
      <c r="Q10" s="47">
        <f>'[1]WF Allocation'!W10</f>
        <v>63.579495834931102</v>
      </c>
      <c r="R10" s="48">
        <v>0</v>
      </c>
      <c r="S10" s="48">
        <v>0</v>
      </c>
      <c r="T10" s="48">
        <v>0</v>
      </c>
      <c r="U10" s="49">
        <f t="shared" si="5"/>
        <v>63.579495834931102</v>
      </c>
      <c r="V10" s="50">
        <f t="shared" si="1"/>
        <v>2662571.9077345179</v>
      </c>
      <c r="W10" s="46">
        <v>24773</v>
      </c>
      <c r="X10" s="48">
        <v>0</v>
      </c>
      <c r="Y10" s="50">
        <f t="shared" si="2"/>
        <v>2687344.9077345179</v>
      </c>
      <c r="Z10" s="47">
        <v>13708</v>
      </c>
      <c r="AA10" s="47">
        <v>46982.382706798824</v>
      </c>
      <c r="AB10" s="47">
        <v>149421.48153840916</v>
      </c>
      <c r="AC10" s="48">
        <v>0</v>
      </c>
      <c r="AD10" s="48">
        <v>0</v>
      </c>
      <c r="AE10" s="49">
        <f t="shared" si="6"/>
        <v>210111.86424520798</v>
      </c>
      <c r="AF10" s="51">
        <f t="shared" si="3"/>
        <v>2897456.7719797259</v>
      </c>
    </row>
    <row r="11" spans="1:32" x14ac:dyDescent="0.2">
      <c r="A11" s="45" t="s">
        <v>80</v>
      </c>
      <c r="B11" s="46">
        <v>51740022.990676664</v>
      </c>
      <c r="C11" s="47">
        <v>10359</v>
      </c>
      <c r="D11" s="47">
        <v>4410</v>
      </c>
      <c r="E11" s="47">
        <v>579654.72</v>
      </c>
      <c r="F11" s="47">
        <v>1465303.0247646805</v>
      </c>
      <c r="G11" s="47">
        <v>1125269.4282000011</v>
      </c>
      <c r="H11" s="49">
        <f t="shared" si="0"/>
        <v>3184996.1729646819</v>
      </c>
      <c r="I11" s="47">
        <v>0</v>
      </c>
      <c r="J11" s="47">
        <v>83780</v>
      </c>
      <c r="K11" s="48">
        <v>0</v>
      </c>
      <c r="L11" s="48">
        <v>0</v>
      </c>
      <c r="M11" s="48">
        <v>0</v>
      </c>
      <c r="N11" s="48">
        <v>0</v>
      </c>
      <c r="O11" s="49">
        <f t="shared" si="4"/>
        <v>83780</v>
      </c>
      <c r="P11" s="48">
        <f>'[1]WF Allocation'!U11</f>
        <v>0</v>
      </c>
      <c r="Q11" s="47">
        <f>'[1]WF Allocation'!W11</f>
        <v>1310.2496750647263</v>
      </c>
      <c r="R11" s="48">
        <v>0</v>
      </c>
      <c r="S11" s="48">
        <v>0</v>
      </c>
      <c r="T11" s="48">
        <v>0</v>
      </c>
      <c r="U11" s="49">
        <f t="shared" si="5"/>
        <v>1310.2496750647263</v>
      </c>
      <c r="V11" s="50">
        <f t="shared" si="1"/>
        <v>55010109.413316414</v>
      </c>
      <c r="W11" s="46">
        <v>1396191</v>
      </c>
      <c r="X11" s="48">
        <v>0</v>
      </c>
      <c r="Y11" s="50">
        <f t="shared" si="2"/>
        <v>56406300.413316414</v>
      </c>
      <c r="Z11" s="47">
        <v>218186</v>
      </c>
      <c r="AA11" s="47">
        <v>722449.49131088948</v>
      </c>
      <c r="AB11" s="47">
        <v>3713724.2972278227</v>
      </c>
      <c r="AC11" s="47">
        <v>19185.63240000001</v>
      </c>
      <c r="AD11" s="48">
        <v>0</v>
      </c>
      <c r="AE11" s="49">
        <f t="shared" si="6"/>
        <v>4673545.4209387125</v>
      </c>
      <c r="AF11" s="51">
        <f t="shared" si="3"/>
        <v>61079845.834255129</v>
      </c>
    </row>
    <row r="12" spans="1:32" x14ac:dyDescent="0.2">
      <c r="A12" s="45" t="s">
        <v>81</v>
      </c>
      <c r="B12" s="46">
        <v>3888979.010587858</v>
      </c>
      <c r="C12" s="47">
        <v>504</v>
      </c>
      <c r="D12" s="47">
        <v>900</v>
      </c>
      <c r="E12" s="47">
        <v>13627.94</v>
      </c>
      <c r="F12" s="47">
        <v>110594.29225329295</v>
      </c>
      <c r="G12" s="47">
        <v>91375.211412000004</v>
      </c>
      <c r="H12" s="49">
        <f t="shared" si="0"/>
        <v>217001.44366529296</v>
      </c>
      <c r="I12" s="47">
        <v>0</v>
      </c>
      <c r="J12" s="47">
        <v>24217.66</v>
      </c>
      <c r="K12" s="48">
        <v>0</v>
      </c>
      <c r="L12" s="48">
        <v>0</v>
      </c>
      <c r="M12" s="48">
        <v>0</v>
      </c>
      <c r="N12" s="48">
        <v>0</v>
      </c>
      <c r="O12" s="49">
        <f t="shared" si="4"/>
        <v>24217.66</v>
      </c>
      <c r="P12" s="48">
        <f>'[1]WF Allocation'!U12</f>
        <v>0</v>
      </c>
      <c r="Q12" s="47">
        <f>'[1]WF Allocation'!W12</f>
        <v>99.295673131091917</v>
      </c>
      <c r="R12" s="48">
        <v>0</v>
      </c>
      <c r="S12" s="48">
        <v>0</v>
      </c>
      <c r="T12" s="48">
        <v>0</v>
      </c>
      <c r="U12" s="49">
        <f t="shared" si="5"/>
        <v>99.295673131091917</v>
      </c>
      <c r="V12" s="50">
        <f t="shared" si="1"/>
        <v>4130297.4099262822</v>
      </c>
      <c r="W12" s="46">
        <v>94130</v>
      </c>
      <c r="X12" s="48">
        <v>0</v>
      </c>
      <c r="Y12" s="50">
        <f t="shared" si="2"/>
        <v>4224427.4099262822</v>
      </c>
      <c r="Z12" s="47">
        <v>11208</v>
      </c>
      <c r="AA12" s="47">
        <v>50172.60296185968</v>
      </c>
      <c r="AB12" s="47">
        <v>28997.06695876658</v>
      </c>
      <c r="AC12" s="48">
        <v>0</v>
      </c>
      <c r="AD12" s="48">
        <v>0</v>
      </c>
      <c r="AE12" s="49">
        <f t="shared" si="6"/>
        <v>90377.669920626256</v>
      </c>
      <c r="AF12" s="51">
        <f t="shared" si="3"/>
        <v>4314805.0798469083</v>
      </c>
    </row>
    <row r="13" spans="1:32" x14ac:dyDescent="0.2">
      <c r="A13" s="45" t="s">
        <v>82</v>
      </c>
      <c r="B13" s="46">
        <v>9836561.5411794633</v>
      </c>
      <c r="C13" s="47">
        <v>7426</v>
      </c>
      <c r="D13" s="47">
        <v>46</v>
      </c>
      <c r="E13" s="47">
        <v>72855.27</v>
      </c>
      <c r="F13" s="47">
        <v>279447.33030762954</v>
      </c>
      <c r="G13" s="47">
        <v>203315.4424</v>
      </c>
      <c r="H13" s="49">
        <f t="shared" si="0"/>
        <v>563090.0427076295</v>
      </c>
      <c r="I13" s="47">
        <v>24418</v>
      </c>
      <c r="J13" s="47">
        <v>47998.96</v>
      </c>
      <c r="K13" s="48">
        <v>0</v>
      </c>
      <c r="L13" s="48">
        <v>0</v>
      </c>
      <c r="M13" s="48">
        <v>0</v>
      </c>
      <c r="N13" s="48">
        <v>0</v>
      </c>
      <c r="O13" s="49">
        <f t="shared" si="4"/>
        <v>72416.959999999992</v>
      </c>
      <c r="P13" s="48">
        <f>'[1]WF Allocation'!U13</f>
        <v>0</v>
      </c>
      <c r="Q13" s="47">
        <f>'[1]WF Allocation'!W13</f>
        <v>247.44349977473328</v>
      </c>
      <c r="R13" s="48">
        <v>0</v>
      </c>
      <c r="S13" s="48">
        <v>0</v>
      </c>
      <c r="T13" s="48">
        <v>0</v>
      </c>
      <c r="U13" s="49">
        <f t="shared" si="5"/>
        <v>247.44349977473328</v>
      </c>
      <c r="V13" s="50">
        <f t="shared" si="1"/>
        <v>10472315.987386869</v>
      </c>
      <c r="W13" s="46">
        <v>213120</v>
      </c>
      <c r="X13" s="48">
        <v>0</v>
      </c>
      <c r="Y13" s="50">
        <f t="shared" si="2"/>
        <v>10685435.987386869</v>
      </c>
      <c r="Z13" s="47">
        <v>54374</v>
      </c>
      <c r="AA13" s="47">
        <v>147338.34055785526</v>
      </c>
      <c r="AB13" s="47">
        <v>295068.75503038045</v>
      </c>
      <c r="AC13" s="48">
        <v>0</v>
      </c>
      <c r="AD13" s="48">
        <v>0</v>
      </c>
      <c r="AE13" s="49">
        <f t="shared" si="6"/>
        <v>496781.09558823571</v>
      </c>
      <c r="AF13" s="51">
        <f t="shared" si="3"/>
        <v>11182217.082975104</v>
      </c>
    </row>
    <row r="14" spans="1:32" x14ac:dyDescent="0.2">
      <c r="A14" s="45" t="s">
        <v>83</v>
      </c>
      <c r="B14" s="46">
        <v>61355576.033813983</v>
      </c>
      <c r="C14" s="47">
        <v>15895</v>
      </c>
      <c r="D14" s="47">
        <v>228</v>
      </c>
      <c r="E14" s="47">
        <v>491340.87</v>
      </c>
      <c r="F14" s="47">
        <v>1767634.0264920895</v>
      </c>
      <c r="G14" s="47">
        <v>1314200.7028000001</v>
      </c>
      <c r="H14" s="49">
        <f t="shared" si="0"/>
        <v>3589298.5992920897</v>
      </c>
      <c r="I14" s="47">
        <v>75930</v>
      </c>
      <c r="J14" s="47">
        <v>238031.2</v>
      </c>
      <c r="K14" s="48">
        <v>0</v>
      </c>
      <c r="L14" s="48">
        <v>0</v>
      </c>
      <c r="M14" s="48">
        <v>0</v>
      </c>
      <c r="N14" s="48">
        <v>0</v>
      </c>
      <c r="O14" s="49">
        <f t="shared" si="4"/>
        <v>313961.2</v>
      </c>
      <c r="P14" s="48">
        <f>'[1]WF Allocation'!U14</f>
        <v>0</v>
      </c>
      <c r="Q14" s="47">
        <f>'[1]WF Allocation'!W14</f>
        <v>1575.0261322648628</v>
      </c>
      <c r="R14" s="48">
        <v>0</v>
      </c>
      <c r="S14" s="48">
        <v>0</v>
      </c>
      <c r="T14" s="48">
        <v>0</v>
      </c>
      <c r="U14" s="49">
        <f t="shared" si="5"/>
        <v>1575.0261322648628</v>
      </c>
      <c r="V14" s="50">
        <f t="shared" si="1"/>
        <v>65260410.859238341</v>
      </c>
      <c r="W14" s="46">
        <v>3340363</v>
      </c>
      <c r="X14" s="48">
        <v>0</v>
      </c>
      <c r="Y14" s="50">
        <f t="shared" si="2"/>
        <v>68600773.859238341</v>
      </c>
      <c r="Z14" s="47">
        <v>181080</v>
      </c>
      <c r="AA14" s="47">
        <v>636326.25842239836</v>
      </c>
      <c r="AB14" s="47">
        <v>3150911.9576951778</v>
      </c>
      <c r="AC14" s="47">
        <v>21068.103599999999</v>
      </c>
      <c r="AD14" s="48">
        <v>0</v>
      </c>
      <c r="AE14" s="49">
        <f t="shared" si="6"/>
        <v>3989386.3197175763</v>
      </c>
      <c r="AF14" s="51">
        <f t="shared" si="3"/>
        <v>72590160.178955913</v>
      </c>
    </row>
    <row r="15" spans="1:32" x14ac:dyDescent="0.2">
      <c r="A15" s="45" t="s">
        <v>84</v>
      </c>
      <c r="B15" s="46">
        <v>3213519.488123877</v>
      </c>
      <c r="C15" s="47">
        <v>407</v>
      </c>
      <c r="D15" s="48">
        <v>0</v>
      </c>
      <c r="E15" s="47">
        <v>13914.2</v>
      </c>
      <c r="F15" s="47">
        <v>90232.13704571173</v>
      </c>
      <c r="G15" s="47">
        <v>92456.573178000108</v>
      </c>
      <c r="H15" s="49">
        <f t="shared" si="0"/>
        <v>197009.91022371183</v>
      </c>
      <c r="I15" s="47">
        <v>1230</v>
      </c>
      <c r="J15" s="47">
        <v>7418.02</v>
      </c>
      <c r="K15" s="48">
        <v>0</v>
      </c>
      <c r="L15" s="48">
        <v>0</v>
      </c>
      <c r="M15" s="48">
        <v>0</v>
      </c>
      <c r="N15" s="48">
        <v>0</v>
      </c>
      <c r="O15" s="49">
        <f t="shared" si="4"/>
        <v>8648.02</v>
      </c>
      <c r="P15" s="48">
        <f>'[1]WF Allocation'!U15</f>
        <v>0</v>
      </c>
      <c r="Q15" s="47">
        <f>'[1]WF Allocation'!W15</f>
        <v>81.883479804363986</v>
      </c>
      <c r="R15" s="48">
        <v>0</v>
      </c>
      <c r="S15" s="48">
        <v>0</v>
      </c>
      <c r="T15" s="48">
        <v>0</v>
      </c>
      <c r="U15" s="49">
        <f t="shared" si="5"/>
        <v>81.883479804363986</v>
      </c>
      <c r="V15" s="50">
        <f t="shared" si="1"/>
        <v>3419259.301827393</v>
      </c>
      <c r="W15" s="46">
        <v>54665</v>
      </c>
      <c r="X15" s="48">
        <v>0</v>
      </c>
      <c r="Y15" s="50">
        <f t="shared" si="2"/>
        <v>3473924.301827393</v>
      </c>
      <c r="Z15" s="47">
        <v>19264</v>
      </c>
      <c r="AA15" s="47">
        <v>51119.001199303486</v>
      </c>
      <c r="AB15" s="47">
        <v>172673.31254066309</v>
      </c>
      <c r="AC15" s="48">
        <v>0</v>
      </c>
      <c r="AD15" s="48">
        <v>0</v>
      </c>
      <c r="AE15" s="49">
        <f t="shared" si="6"/>
        <v>243056.31373996657</v>
      </c>
      <c r="AF15" s="51">
        <f t="shared" si="3"/>
        <v>3716980.6155673596</v>
      </c>
    </row>
    <row r="16" spans="1:32" x14ac:dyDescent="0.2">
      <c r="A16" s="45" t="s">
        <v>85</v>
      </c>
      <c r="B16" s="46">
        <v>8405036.1320822369</v>
      </c>
      <c r="C16" s="47">
        <v>7537</v>
      </c>
      <c r="D16" s="48">
        <v>0</v>
      </c>
      <c r="E16" s="47">
        <v>21382.639999999999</v>
      </c>
      <c r="F16" s="47">
        <v>240944.62246215958</v>
      </c>
      <c r="G16" s="47">
        <v>28378.434699999809</v>
      </c>
      <c r="H16" s="49">
        <f t="shared" si="0"/>
        <v>298242.69716215937</v>
      </c>
      <c r="I16" s="47">
        <v>12250</v>
      </c>
      <c r="J16" s="47">
        <v>36871.93</v>
      </c>
      <c r="K16" s="48">
        <v>0</v>
      </c>
      <c r="L16" s="48">
        <v>0</v>
      </c>
      <c r="M16" s="48">
        <v>0</v>
      </c>
      <c r="N16" s="48">
        <v>0</v>
      </c>
      <c r="O16" s="49">
        <f t="shared" si="4"/>
        <v>49121.93</v>
      </c>
      <c r="P16" s="48">
        <f>'[1]WF Allocation'!U16</f>
        <v>0</v>
      </c>
      <c r="Q16" s="47">
        <f>'[1]WF Allocation'!W16</f>
        <v>202.55710384040512</v>
      </c>
      <c r="R16" s="48">
        <v>0</v>
      </c>
      <c r="S16" s="48">
        <v>0</v>
      </c>
      <c r="T16" s="48">
        <v>0</v>
      </c>
      <c r="U16" s="49">
        <f t="shared" si="5"/>
        <v>202.55710384040512</v>
      </c>
      <c r="V16" s="50">
        <f t="shared" si="1"/>
        <v>8752603.3163482361</v>
      </c>
      <c r="W16" s="46">
        <v>73084</v>
      </c>
      <c r="X16" s="48">
        <v>0</v>
      </c>
      <c r="Y16" s="50">
        <f t="shared" si="2"/>
        <v>8825687.3163482361</v>
      </c>
      <c r="Z16" s="47">
        <v>48160</v>
      </c>
      <c r="AA16" s="47">
        <v>114409.68131268911</v>
      </c>
      <c r="AB16" s="47">
        <v>127786.78176708803</v>
      </c>
      <c r="AC16" s="47">
        <v>-71.044700000000205</v>
      </c>
      <c r="AD16" s="48">
        <v>0</v>
      </c>
      <c r="AE16" s="49">
        <f t="shared" si="6"/>
        <v>290285.41837977711</v>
      </c>
      <c r="AF16" s="51">
        <f t="shared" si="3"/>
        <v>9115972.7347280122</v>
      </c>
    </row>
    <row r="17" spans="1:32" x14ac:dyDescent="0.2">
      <c r="A17" s="45" t="s">
        <v>86</v>
      </c>
      <c r="B17" s="46">
        <v>10225716.705862431</v>
      </c>
      <c r="C17" s="47">
        <v>2583</v>
      </c>
      <c r="D17" s="48">
        <v>0</v>
      </c>
      <c r="E17" s="47">
        <v>51406.19</v>
      </c>
      <c r="F17" s="47">
        <v>275740.09799074434</v>
      </c>
      <c r="G17" s="47">
        <v>150396.7442999997</v>
      </c>
      <c r="H17" s="49">
        <f t="shared" si="0"/>
        <v>480126.03229074401</v>
      </c>
      <c r="I17" s="47">
        <v>25465</v>
      </c>
      <c r="J17" s="47">
        <v>26835.78</v>
      </c>
      <c r="K17" s="48">
        <v>0</v>
      </c>
      <c r="L17" s="48">
        <v>0</v>
      </c>
      <c r="M17" s="48">
        <v>0</v>
      </c>
      <c r="N17" s="48">
        <v>0</v>
      </c>
      <c r="O17" s="49">
        <f t="shared" si="4"/>
        <v>52300.78</v>
      </c>
      <c r="P17" s="48">
        <f>'[1]WF Allocation'!U17</f>
        <v>0</v>
      </c>
      <c r="Q17" s="47">
        <f>'[1]WF Allocation'!W17</f>
        <v>245.08451713749713</v>
      </c>
      <c r="R17" s="48">
        <v>0</v>
      </c>
      <c r="S17" s="48">
        <v>0</v>
      </c>
      <c r="T17" s="48">
        <v>0</v>
      </c>
      <c r="U17" s="49">
        <f t="shared" si="5"/>
        <v>245.08451713749713</v>
      </c>
      <c r="V17" s="50">
        <f t="shared" si="1"/>
        <v>10758388.602670312</v>
      </c>
      <c r="W17" s="46">
        <v>125539</v>
      </c>
      <c r="X17" s="48">
        <v>0</v>
      </c>
      <c r="Y17" s="50">
        <f t="shared" si="2"/>
        <v>10883927.602670312</v>
      </c>
      <c r="Z17" s="47">
        <v>67678</v>
      </c>
      <c r="AA17" s="47">
        <v>140935.25323852518</v>
      </c>
      <c r="AB17" s="47">
        <v>906831.28292905074</v>
      </c>
      <c r="AC17" s="47">
        <v>3089.3991999999798</v>
      </c>
      <c r="AD17" s="48">
        <v>0</v>
      </c>
      <c r="AE17" s="49">
        <f t="shared" si="6"/>
        <v>1118533.9353675758</v>
      </c>
      <c r="AF17" s="51">
        <f t="shared" si="3"/>
        <v>12002461.538037889</v>
      </c>
    </row>
    <row r="18" spans="1:32" x14ac:dyDescent="0.2">
      <c r="A18" s="45" t="s">
        <v>87</v>
      </c>
      <c r="B18" s="46">
        <v>2675178.6997316647</v>
      </c>
      <c r="C18" s="47">
        <v>448</v>
      </c>
      <c r="D18" s="48">
        <v>0</v>
      </c>
      <c r="E18" s="47">
        <v>11472.92</v>
      </c>
      <c r="F18" s="47">
        <v>72101.173529492022</v>
      </c>
      <c r="G18" s="47">
        <v>57720.813999999911</v>
      </c>
      <c r="H18" s="49">
        <f t="shared" si="0"/>
        <v>141742.90752949193</v>
      </c>
      <c r="I18" s="47">
        <v>1395</v>
      </c>
      <c r="J18" s="47">
        <v>6545.31</v>
      </c>
      <c r="K18" s="48">
        <v>0</v>
      </c>
      <c r="L18" s="48">
        <v>0</v>
      </c>
      <c r="M18" s="48">
        <v>0</v>
      </c>
      <c r="N18" s="48">
        <v>0</v>
      </c>
      <c r="O18" s="49">
        <f t="shared" si="4"/>
        <v>7940.31</v>
      </c>
      <c r="P18" s="48">
        <f>'[1]WF Allocation'!U18</f>
        <v>0</v>
      </c>
      <c r="Q18" s="47">
        <f>'[1]WF Allocation'!W18</f>
        <v>64.458744387596894</v>
      </c>
      <c r="R18" s="48">
        <v>0</v>
      </c>
      <c r="S18" s="48">
        <v>0</v>
      </c>
      <c r="T18" s="48">
        <v>0</v>
      </c>
      <c r="U18" s="49">
        <f t="shared" si="5"/>
        <v>64.458744387596894</v>
      </c>
      <c r="V18" s="50">
        <f t="shared" si="1"/>
        <v>2824926.3760055443</v>
      </c>
      <c r="W18" s="46">
        <v>75586</v>
      </c>
      <c r="X18" s="48">
        <v>0</v>
      </c>
      <c r="Y18" s="50">
        <f t="shared" si="2"/>
        <v>2900512.3760055443</v>
      </c>
      <c r="Z18" s="47">
        <v>30402</v>
      </c>
      <c r="AA18" s="47">
        <v>45294.798108334289</v>
      </c>
      <c r="AB18" s="47">
        <v>82069.316838145489</v>
      </c>
      <c r="AC18" s="48">
        <v>0</v>
      </c>
      <c r="AD18" s="48">
        <v>0</v>
      </c>
      <c r="AE18" s="49">
        <f t="shared" si="6"/>
        <v>157766.11494647979</v>
      </c>
      <c r="AF18" s="51">
        <f t="shared" si="3"/>
        <v>3058278.4909520242</v>
      </c>
    </row>
    <row r="19" spans="1:32" x14ac:dyDescent="0.2">
      <c r="A19" s="45" t="s">
        <v>88</v>
      </c>
      <c r="B19" s="46">
        <v>62434236.319246642</v>
      </c>
      <c r="C19" s="47">
        <v>12934</v>
      </c>
      <c r="D19" s="48">
        <v>0</v>
      </c>
      <c r="E19" s="47">
        <v>670557.44999999995</v>
      </c>
      <c r="F19" s="47">
        <v>1803400.0687775183</v>
      </c>
      <c r="G19" s="47">
        <v>1263351.4206592932</v>
      </c>
      <c r="H19" s="49">
        <f t="shared" si="0"/>
        <v>3750242.939436812</v>
      </c>
      <c r="I19" s="47">
        <v>38700</v>
      </c>
      <c r="J19" s="47">
        <v>236940.32</v>
      </c>
      <c r="K19" s="48">
        <v>0</v>
      </c>
      <c r="L19" s="48">
        <v>0</v>
      </c>
      <c r="M19" s="48">
        <v>0</v>
      </c>
      <c r="N19" s="48">
        <v>0</v>
      </c>
      <c r="O19" s="49">
        <f t="shared" si="4"/>
        <v>275640.32000000001</v>
      </c>
      <c r="P19" s="48">
        <f>'[1]WF Allocation'!U19</f>
        <v>0</v>
      </c>
      <c r="Q19" s="47">
        <f>'[1]WF Allocation'!W19</f>
        <v>1636.6362662116965</v>
      </c>
      <c r="R19" s="48">
        <v>0</v>
      </c>
      <c r="S19" s="48">
        <v>0</v>
      </c>
      <c r="T19" s="48">
        <v>0</v>
      </c>
      <c r="U19" s="49">
        <f t="shared" si="5"/>
        <v>1636.6362662116965</v>
      </c>
      <c r="V19" s="50">
        <f t="shared" si="1"/>
        <v>66461756.214949667</v>
      </c>
      <c r="W19" s="46">
        <v>3544268</v>
      </c>
      <c r="X19" s="48">
        <v>0</v>
      </c>
      <c r="Y19" s="50">
        <f t="shared" si="2"/>
        <v>70006024.214949667</v>
      </c>
      <c r="Z19" s="47">
        <v>277328</v>
      </c>
      <c r="AA19" s="47">
        <v>575261.32261050737</v>
      </c>
      <c r="AB19" s="47">
        <v>4406092.0025909357</v>
      </c>
      <c r="AC19" s="47">
        <v>16139.111534013911</v>
      </c>
      <c r="AD19" s="48">
        <v>0</v>
      </c>
      <c r="AE19" s="49">
        <f t="shared" si="6"/>
        <v>5274820.4367354577</v>
      </c>
      <c r="AF19" s="51">
        <f t="shared" si="3"/>
        <v>75280844.651685119</v>
      </c>
    </row>
    <row r="20" spans="1:32" x14ac:dyDescent="0.2">
      <c r="A20" s="45" t="s">
        <v>89</v>
      </c>
      <c r="B20" s="46">
        <v>11128536.892964598</v>
      </c>
      <c r="C20" s="47">
        <v>3163</v>
      </c>
      <c r="D20" s="47">
        <v>9139</v>
      </c>
      <c r="E20" s="47">
        <v>94584.39</v>
      </c>
      <c r="F20" s="47">
        <v>300496.80093482783</v>
      </c>
      <c r="G20" s="47">
        <v>182888.02792799991</v>
      </c>
      <c r="H20" s="49">
        <f t="shared" si="0"/>
        <v>590271.21886282775</v>
      </c>
      <c r="I20" s="47">
        <v>5935</v>
      </c>
      <c r="J20" s="47">
        <v>53017.03</v>
      </c>
      <c r="K20" s="48">
        <v>0</v>
      </c>
      <c r="L20" s="48">
        <v>0</v>
      </c>
      <c r="M20" s="48">
        <v>0</v>
      </c>
      <c r="N20" s="48">
        <v>0</v>
      </c>
      <c r="O20" s="49">
        <f t="shared" si="4"/>
        <v>58952.03</v>
      </c>
      <c r="P20" s="48">
        <f>'[1]WF Allocation'!U20</f>
        <v>0</v>
      </c>
      <c r="Q20" s="47">
        <f>'[1]WF Allocation'!W20</f>
        <v>266.62405374583545</v>
      </c>
      <c r="R20" s="48">
        <v>0</v>
      </c>
      <c r="S20" s="48">
        <v>0</v>
      </c>
      <c r="T20" s="48">
        <v>0</v>
      </c>
      <c r="U20" s="49">
        <f t="shared" si="5"/>
        <v>266.62405374583545</v>
      </c>
      <c r="V20" s="50">
        <f t="shared" si="1"/>
        <v>11778026.765881171</v>
      </c>
      <c r="W20" s="46">
        <v>45118</v>
      </c>
      <c r="X20" s="48">
        <v>0</v>
      </c>
      <c r="Y20" s="50">
        <f t="shared" si="2"/>
        <v>11823144.765881171</v>
      </c>
      <c r="Z20" s="47">
        <v>57026</v>
      </c>
      <c r="AA20" s="47">
        <v>124209.7900132721</v>
      </c>
      <c r="AB20" s="47">
        <v>818792.57061038737</v>
      </c>
      <c r="AC20" s="47">
        <v>3313.2650159999989</v>
      </c>
      <c r="AD20" s="48">
        <v>0</v>
      </c>
      <c r="AE20" s="49">
        <f t="shared" si="6"/>
        <v>1003341.6256396595</v>
      </c>
      <c r="AF20" s="51">
        <f t="shared" si="3"/>
        <v>12826486.391520832</v>
      </c>
    </row>
    <row r="21" spans="1:32" x14ac:dyDescent="0.2">
      <c r="A21" s="45" t="s">
        <v>90</v>
      </c>
      <c r="B21" s="46">
        <v>5481373.6649563974</v>
      </c>
      <c r="C21" s="47">
        <v>1151</v>
      </c>
      <c r="D21" s="48">
        <v>0</v>
      </c>
      <c r="E21" s="48">
        <v>0</v>
      </c>
      <c r="F21" s="47">
        <v>145896.78952675432</v>
      </c>
      <c r="G21" s="47">
        <v>78491.16369999999</v>
      </c>
      <c r="H21" s="49">
        <f t="shared" si="0"/>
        <v>225538.95322675433</v>
      </c>
      <c r="I21" s="47">
        <v>0</v>
      </c>
      <c r="J21" s="47">
        <v>15272.4</v>
      </c>
      <c r="K21" s="48">
        <v>0</v>
      </c>
      <c r="L21" s="48">
        <v>0</v>
      </c>
      <c r="M21" s="48">
        <v>0</v>
      </c>
      <c r="N21" s="48">
        <v>0</v>
      </c>
      <c r="O21" s="49">
        <f t="shared" si="4"/>
        <v>15272.4</v>
      </c>
      <c r="P21" s="48">
        <f>'[1]WF Allocation'!U21</f>
        <v>0</v>
      </c>
      <c r="Q21" s="47">
        <f>'[1]WF Allocation'!W21</f>
        <v>127.78539760074996</v>
      </c>
      <c r="R21" s="48">
        <v>0</v>
      </c>
      <c r="S21" s="48">
        <v>0</v>
      </c>
      <c r="T21" s="48">
        <v>0</v>
      </c>
      <c r="U21" s="49">
        <f t="shared" si="5"/>
        <v>127.78539760074996</v>
      </c>
      <c r="V21" s="50">
        <f t="shared" si="1"/>
        <v>5722312.8035807526</v>
      </c>
      <c r="W21" s="46">
        <v>9123</v>
      </c>
      <c r="X21" s="48">
        <v>0</v>
      </c>
      <c r="Y21" s="50">
        <f t="shared" si="2"/>
        <v>5731435.8035807526</v>
      </c>
      <c r="Z21" s="47">
        <v>20328</v>
      </c>
      <c r="AA21" s="47">
        <v>74100.347484032332</v>
      </c>
      <c r="AB21" s="47">
        <v>238013.96056151297</v>
      </c>
      <c r="AC21" s="48">
        <v>0</v>
      </c>
      <c r="AD21" s="48">
        <v>0</v>
      </c>
      <c r="AE21" s="49">
        <f t="shared" si="6"/>
        <v>332442.3080455453</v>
      </c>
      <c r="AF21" s="51">
        <f t="shared" si="3"/>
        <v>6063878.1116262982</v>
      </c>
    </row>
    <row r="22" spans="1:32" x14ac:dyDescent="0.2">
      <c r="A22" s="45" t="s">
        <v>91</v>
      </c>
      <c r="B22" s="46">
        <v>2791707.2287983587</v>
      </c>
      <c r="C22" s="47">
        <v>475</v>
      </c>
      <c r="D22" s="48">
        <v>0</v>
      </c>
      <c r="E22" s="47">
        <v>34050.32</v>
      </c>
      <c r="F22" s="47">
        <v>74313.388026351167</v>
      </c>
      <c r="G22" s="47">
        <v>40782.299999999901</v>
      </c>
      <c r="H22" s="49">
        <f t="shared" si="0"/>
        <v>149621.00802635108</v>
      </c>
      <c r="I22" s="47">
        <v>4241.25</v>
      </c>
      <c r="J22" s="47">
        <v>9599.7900000000009</v>
      </c>
      <c r="K22" s="48">
        <v>0</v>
      </c>
      <c r="L22" s="48">
        <v>0</v>
      </c>
      <c r="M22" s="48">
        <v>0</v>
      </c>
      <c r="N22" s="48">
        <v>0</v>
      </c>
      <c r="O22" s="49">
        <f t="shared" si="4"/>
        <v>13841.04</v>
      </c>
      <c r="P22" s="48">
        <f>'[1]WF Allocation'!U22</f>
        <v>0</v>
      </c>
      <c r="Q22" s="47">
        <f>'[1]WF Allocation'!W22</f>
        <v>68.900200516236268</v>
      </c>
      <c r="R22" s="48">
        <v>0</v>
      </c>
      <c r="S22" s="48">
        <v>0</v>
      </c>
      <c r="T22" s="48">
        <v>0</v>
      </c>
      <c r="U22" s="49">
        <f t="shared" si="5"/>
        <v>68.900200516236268</v>
      </c>
      <c r="V22" s="50">
        <f t="shared" si="1"/>
        <v>2955238.1770252264</v>
      </c>
      <c r="W22" s="46">
        <v>7839</v>
      </c>
      <c r="X22" s="48">
        <v>0</v>
      </c>
      <c r="Y22" s="50">
        <f t="shared" si="2"/>
        <v>2963077.1770252264</v>
      </c>
      <c r="Z22" s="47">
        <v>20156</v>
      </c>
      <c r="AA22" s="47">
        <v>51815.688566792021</v>
      </c>
      <c r="AB22" s="47">
        <v>59106.013472193546</v>
      </c>
      <c r="AC22" s="48">
        <v>0</v>
      </c>
      <c r="AD22" s="48">
        <v>0</v>
      </c>
      <c r="AE22" s="49">
        <f t="shared" si="6"/>
        <v>131077.70203898556</v>
      </c>
      <c r="AF22" s="51">
        <f t="shared" si="3"/>
        <v>3094154.8790642121</v>
      </c>
    </row>
    <row r="23" spans="1:32" x14ac:dyDescent="0.2">
      <c r="A23" s="45" t="s">
        <v>92</v>
      </c>
      <c r="B23" s="46">
        <v>728842669.47880983</v>
      </c>
      <c r="C23" s="47">
        <v>178565</v>
      </c>
      <c r="D23" s="48">
        <v>0</v>
      </c>
      <c r="E23" s="47">
        <v>1034695.25</v>
      </c>
      <c r="F23" s="47">
        <v>20175235.423939299</v>
      </c>
      <c r="G23" s="47">
        <v>9954829.5134337693</v>
      </c>
      <c r="H23" s="49">
        <f t="shared" si="0"/>
        <v>31343325.187373068</v>
      </c>
      <c r="I23" s="47">
        <v>0</v>
      </c>
      <c r="J23" s="47">
        <v>2869683.23</v>
      </c>
      <c r="K23" s="48">
        <v>0</v>
      </c>
      <c r="L23" s="48">
        <v>0</v>
      </c>
      <c r="M23" s="48">
        <v>0</v>
      </c>
      <c r="N23" s="48">
        <v>0</v>
      </c>
      <c r="O23" s="49">
        <f t="shared" si="4"/>
        <v>2869683.23</v>
      </c>
      <c r="P23" s="48">
        <f>'[1]WF Allocation'!U23</f>
        <v>0</v>
      </c>
      <c r="Q23" s="47">
        <f>'[1]WF Allocation'!W23</f>
        <v>17894.756430146961</v>
      </c>
      <c r="R23" s="48">
        <v>0</v>
      </c>
      <c r="S23" s="48">
        <v>0</v>
      </c>
      <c r="T23" s="48">
        <v>0</v>
      </c>
      <c r="U23" s="49">
        <f t="shared" si="5"/>
        <v>17894.756430146961</v>
      </c>
      <c r="V23" s="50">
        <f t="shared" si="1"/>
        <v>763073572.65261304</v>
      </c>
      <c r="W23" s="46">
        <v>18887968</v>
      </c>
      <c r="X23" s="48">
        <v>0</v>
      </c>
      <c r="Y23" s="50">
        <f t="shared" si="2"/>
        <v>781961540.65261304</v>
      </c>
      <c r="Z23" s="47">
        <v>3144530</v>
      </c>
      <c r="AA23" s="47">
        <v>5905040.6655364921</v>
      </c>
      <c r="AB23" s="47">
        <v>43192117.228807189</v>
      </c>
      <c r="AC23" s="47">
        <v>424672.79156140098</v>
      </c>
      <c r="AD23" s="48">
        <v>0</v>
      </c>
      <c r="AE23" s="49">
        <f t="shared" si="6"/>
        <v>52666360.685905084</v>
      </c>
      <c r="AF23" s="51">
        <f t="shared" si="3"/>
        <v>834627901.33851814</v>
      </c>
    </row>
    <row r="24" spans="1:32" x14ac:dyDescent="0.2">
      <c r="A24" s="45" t="s">
        <v>93</v>
      </c>
      <c r="B24" s="46">
        <v>12201154.71081106</v>
      </c>
      <c r="C24" s="47">
        <v>2992</v>
      </c>
      <c r="D24" s="48">
        <v>0</v>
      </c>
      <c r="E24" s="47">
        <v>56103.73</v>
      </c>
      <c r="F24" s="47">
        <v>345118.09018141154</v>
      </c>
      <c r="G24" s="47">
        <v>157519.53359999991</v>
      </c>
      <c r="H24" s="49">
        <f t="shared" si="0"/>
        <v>561733.35378141142</v>
      </c>
      <c r="I24" s="47">
        <v>0</v>
      </c>
      <c r="J24" s="47">
        <v>52362.5</v>
      </c>
      <c r="K24" s="48">
        <v>0</v>
      </c>
      <c r="L24" s="48">
        <v>0</v>
      </c>
      <c r="M24" s="48">
        <v>0</v>
      </c>
      <c r="N24" s="48">
        <v>0</v>
      </c>
      <c r="O24" s="49">
        <f t="shared" si="4"/>
        <v>52362.5</v>
      </c>
      <c r="P24" s="48">
        <f>'[1]WF Allocation'!U24</f>
        <v>0</v>
      </c>
      <c r="Q24" s="47">
        <f>'[1]WF Allocation'!W24</f>
        <v>304.09722634639684</v>
      </c>
      <c r="R24" s="48">
        <v>0</v>
      </c>
      <c r="S24" s="48">
        <v>0</v>
      </c>
      <c r="T24" s="48">
        <v>0</v>
      </c>
      <c r="U24" s="49">
        <f t="shared" si="5"/>
        <v>304.09722634639684</v>
      </c>
      <c r="V24" s="50">
        <f t="shared" si="1"/>
        <v>12815554.661818817</v>
      </c>
      <c r="W24" s="46">
        <v>384825</v>
      </c>
      <c r="X24" s="48">
        <v>0</v>
      </c>
      <c r="Y24" s="50">
        <f t="shared" si="2"/>
        <v>13200379.661818817</v>
      </c>
      <c r="Z24" s="47">
        <v>52502</v>
      </c>
      <c r="AA24" s="47">
        <v>127751.63177972581</v>
      </c>
      <c r="AB24" s="47">
        <v>1064107.8867509756</v>
      </c>
      <c r="AC24" s="47">
        <v>8044.4993999999897</v>
      </c>
      <c r="AD24" s="48">
        <v>0</v>
      </c>
      <c r="AE24" s="49">
        <f t="shared" si="6"/>
        <v>1252406.0179307016</v>
      </c>
      <c r="AF24" s="51">
        <f t="shared" si="3"/>
        <v>14452785.679749519</v>
      </c>
    </row>
    <row r="25" spans="1:32" x14ac:dyDescent="0.2">
      <c r="A25" s="45" t="s">
        <v>94</v>
      </c>
      <c r="B25" s="46">
        <v>13382055.367302516</v>
      </c>
      <c r="C25" s="47">
        <v>4869</v>
      </c>
      <c r="D25" s="48">
        <v>0</v>
      </c>
      <c r="E25" s="47">
        <v>17214.310000000001</v>
      </c>
      <c r="F25" s="47">
        <v>391311.82532956742</v>
      </c>
      <c r="G25" s="47">
        <v>164540.33978515633</v>
      </c>
      <c r="H25" s="49">
        <f t="shared" si="0"/>
        <v>577935.47511472378</v>
      </c>
      <c r="I25" s="47">
        <v>42540</v>
      </c>
      <c r="J25" s="47">
        <v>16145.1</v>
      </c>
      <c r="K25" s="48">
        <v>0</v>
      </c>
      <c r="L25" s="48">
        <v>0</v>
      </c>
      <c r="M25" s="48">
        <v>0</v>
      </c>
      <c r="N25" s="48">
        <v>0</v>
      </c>
      <c r="O25" s="49">
        <f t="shared" si="4"/>
        <v>58685.1</v>
      </c>
      <c r="P25" s="48">
        <f>'[1]WF Allocation'!U25</f>
        <v>0</v>
      </c>
      <c r="Q25" s="47">
        <f>'[1]WF Allocation'!W25</f>
        <v>347.38487799349167</v>
      </c>
      <c r="R25" s="48">
        <v>0</v>
      </c>
      <c r="S25" s="48">
        <v>0</v>
      </c>
      <c r="T25" s="48">
        <v>0</v>
      </c>
      <c r="U25" s="49">
        <f t="shared" si="5"/>
        <v>347.38487799349167</v>
      </c>
      <c r="V25" s="50">
        <f t="shared" si="1"/>
        <v>14019023.327295233</v>
      </c>
      <c r="W25" s="46">
        <v>644511</v>
      </c>
      <c r="X25" s="48">
        <v>0</v>
      </c>
      <c r="Y25" s="50">
        <f t="shared" si="2"/>
        <v>14663534.327295233</v>
      </c>
      <c r="Z25" s="47">
        <v>114766</v>
      </c>
      <c r="AA25" s="47">
        <v>186887.01971582096</v>
      </c>
      <c r="AB25" s="47">
        <v>944176.79170192021</v>
      </c>
      <c r="AC25" s="47">
        <v>9763.1599987059999</v>
      </c>
      <c r="AD25" s="48">
        <v>0</v>
      </c>
      <c r="AE25" s="49">
        <f t="shared" si="6"/>
        <v>1255592.9714164473</v>
      </c>
      <c r="AF25" s="51">
        <f t="shared" si="3"/>
        <v>15919127.29871168</v>
      </c>
    </row>
    <row r="26" spans="1:32" x14ac:dyDescent="0.2">
      <c r="A26" s="45" t="s">
        <v>95</v>
      </c>
      <c r="B26" s="46">
        <v>1901425.540779426</v>
      </c>
      <c r="C26" s="47">
        <v>384</v>
      </c>
      <c r="D26" s="47">
        <v>708</v>
      </c>
      <c r="E26" s="47">
        <v>5408.22</v>
      </c>
      <c r="F26" s="47">
        <v>52381.246146266632</v>
      </c>
      <c r="G26" s="47">
        <v>53364.303815999883</v>
      </c>
      <c r="H26" s="49">
        <f t="shared" si="0"/>
        <v>112245.76996226652</v>
      </c>
      <c r="I26" s="47">
        <v>0</v>
      </c>
      <c r="J26" s="47">
        <v>2181.77</v>
      </c>
      <c r="K26" s="48">
        <v>0</v>
      </c>
      <c r="L26" s="48">
        <v>0</v>
      </c>
      <c r="M26" s="48">
        <v>0</v>
      </c>
      <c r="N26" s="48">
        <v>0</v>
      </c>
      <c r="O26" s="49">
        <f t="shared" si="4"/>
        <v>2181.77</v>
      </c>
      <c r="P26" s="48">
        <f>'[1]WF Allocation'!U26</f>
        <v>0</v>
      </c>
      <c r="Q26" s="47">
        <f>'[1]WF Allocation'!W26</f>
        <v>47.215421273396579</v>
      </c>
      <c r="R26" s="48">
        <v>0</v>
      </c>
      <c r="S26" s="48">
        <v>0</v>
      </c>
      <c r="T26" s="48">
        <v>0</v>
      </c>
      <c r="U26" s="49">
        <f t="shared" si="5"/>
        <v>47.215421273396579</v>
      </c>
      <c r="V26" s="50">
        <f t="shared" si="1"/>
        <v>2015900.2961629659</v>
      </c>
      <c r="W26" s="46">
        <v>22301</v>
      </c>
      <c r="X26" s="48">
        <v>0</v>
      </c>
      <c r="Y26" s="50">
        <f t="shared" si="2"/>
        <v>2038201.2961629659</v>
      </c>
      <c r="Z26" s="47">
        <v>3904</v>
      </c>
      <c r="AA26" s="47">
        <v>44140.605463592794</v>
      </c>
      <c r="AB26" s="47">
        <v>61391.405067852997</v>
      </c>
      <c r="AC26" s="48">
        <v>0</v>
      </c>
      <c r="AD26" s="48">
        <v>0</v>
      </c>
      <c r="AE26" s="49">
        <f t="shared" si="6"/>
        <v>109436.01053144579</v>
      </c>
      <c r="AF26" s="51">
        <f t="shared" si="3"/>
        <v>2147637.3066944117</v>
      </c>
    </row>
    <row r="27" spans="1:32" x14ac:dyDescent="0.2">
      <c r="A27" s="45" t="s">
        <v>96</v>
      </c>
      <c r="B27" s="46">
        <v>7822973.7154788356</v>
      </c>
      <c r="C27" s="47">
        <v>1269</v>
      </c>
      <c r="D27" s="47">
        <v>10249</v>
      </c>
      <c r="E27" s="48">
        <v>0</v>
      </c>
      <c r="F27" s="47">
        <v>220742.53515808663</v>
      </c>
      <c r="G27" s="47">
        <v>98965.566499999957</v>
      </c>
      <c r="H27" s="49">
        <f t="shared" si="0"/>
        <v>331226.10165808658</v>
      </c>
      <c r="I27" s="47">
        <v>8520</v>
      </c>
      <c r="J27" s="47">
        <v>86179.95</v>
      </c>
      <c r="K27" s="48">
        <v>0</v>
      </c>
      <c r="L27" s="48">
        <v>0</v>
      </c>
      <c r="M27" s="48">
        <v>0</v>
      </c>
      <c r="N27" s="48">
        <v>0</v>
      </c>
      <c r="O27" s="49">
        <f t="shared" si="4"/>
        <v>94699.95</v>
      </c>
      <c r="P27" s="48">
        <f>'[1]WF Allocation'!U27</f>
        <v>0</v>
      </c>
      <c r="Q27" s="47">
        <f>'[1]WF Allocation'!W27</f>
        <v>200.76575336199912</v>
      </c>
      <c r="R27" s="48">
        <v>0</v>
      </c>
      <c r="S27" s="48">
        <v>0</v>
      </c>
      <c r="T27" s="48">
        <v>0</v>
      </c>
      <c r="U27" s="49">
        <f t="shared" si="5"/>
        <v>200.76575336199912</v>
      </c>
      <c r="V27" s="50">
        <f t="shared" si="1"/>
        <v>8249100.5328902844</v>
      </c>
      <c r="W27" s="46">
        <v>311771</v>
      </c>
      <c r="X27" s="48">
        <v>0</v>
      </c>
      <c r="Y27" s="50">
        <f t="shared" si="2"/>
        <v>8560871.5328902844</v>
      </c>
      <c r="Z27" s="47">
        <v>30068</v>
      </c>
      <c r="AA27" s="47">
        <v>87603.805458844407</v>
      </c>
      <c r="AB27" s="47">
        <v>623852.44432013284</v>
      </c>
      <c r="AC27" s="48">
        <v>-1.5999999854443499E-4</v>
      </c>
      <c r="AD27" s="48">
        <v>0</v>
      </c>
      <c r="AE27" s="49">
        <f t="shared" si="6"/>
        <v>741524.24961897719</v>
      </c>
      <c r="AF27" s="51">
        <f t="shared" si="3"/>
        <v>9302395.7825092617</v>
      </c>
    </row>
    <row r="28" spans="1:32" x14ac:dyDescent="0.2">
      <c r="A28" s="45" t="s">
        <v>97</v>
      </c>
      <c r="B28" s="46">
        <v>16234947.18135955</v>
      </c>
      <c r="C28" s="47">
        <v>5076</v>
      </c>
      <c r="D28" s="47">
        <v>10891</v>
      </c>
      <c r="E28" s="47">
        <v>240880.86</v>
      </c>
      <c r="F28" s="47">
        <v>464501.90269606269</v>
      </c>
      <c r="G28" s="47">
        <v>512461.17634199868</v>
      </c>
      <c r="H28" s="49">
        <f t="shared" si="0"/>
        <v>1233810.9390380613</v>
      </c>
      <c r="I28" s="47">
        <v>13095</v>
      </c>
      <c r="J28" s="47">
        <v>60871.41</v>
      </c>
      <c r="K28" s="48">
        <v>0</v>
      </c>
      <c r="L28" s="48">
        <v>0</v>
      </c>
      <c r="M28" s="48">
        <v>0</v>
      </c>
      <c r="N28" s="48">
        <v>0</v>
      </c>
      <c r="O28" s="49">
        <f t="shared" si="4"/>
        <v>73966.41</v>
      </c>
      <c r="P28" s="48">
        <f>'[1]WF Allocation'!U28</f>
        <v>0</v>
      </c>
      <c r="Q28" s="47">
        <f>'[1]WF Allocation'!W28</f>
        <v>422.83681539093351</v>
      </c>
      <c r="R28" s="48">
        <v>0</v>
      </c>
      <c r="S28" s="48">
        <v>0</v>
      </c>
      <c r="T28" s="48">
        <v>0</v>
      </c>
      <c r="U28" s="49">
        <f t="shared" si="5"/>
        <v>422.83681539093351</v>
      </c>
      <c r="V28" s="50">
        <f t="shared" si="1"/>
        <v>17543147.367213003</v>
      </c>
      <c r="W28" s="46">
        <v>774827</v>
      </c>
      <c r="X28" s="48">
        <v>0</v>
      </c>
      <c r="Y28" s="50">
        <f t="shared" si="2"/>
        <v>18317974.367213003</v>
      </c>
      <c r="Z28" s="47">
        <v>55652</v>
      </c>
      <c r="AA28" s="47">
        <v>203165.50644354074</v>
      </c>
      <c r="AB28" s="47">
        <v>1508478.5045940662</v>
      </c>
      <c r="AC28" s="47">
        <v>13253.10319999999</v>
      </c>
      <c r="AD28" s="48">
        <v>0</v>
      </c>
      <c r="AE28" s="49">
        <f t="shared" si="6"/>
        <v>1780549.114237607</v>
      </c>
      <c r="AF28" s="51">
        <f t="shared" si="3"/>
        <v>20098523.48145061</v>
      </c>
    </row>
    <row r="29" spans="1:32" x14ac:dyDescent="0.2">
      <c r="A29" s="45" t="s">
        <v>98</v>
      </c>
      <c r="B29" s="46">
        <v>1315950.1399951708</v>
      </c>
      <c r="C29" s="47">
        <v>923</v>
      </c>
      <c r="D29" s="48">
        <v>0</v>
      </c>
      <c r="E29" s="47">
        <v>3338.92</v>
      </c>
      <c r="F29" s="47">
        <v>38174.890140558149</v>
      </c>
      <c r="G29" s="47">
        <v>9059.9953289999958</v>
      </c>
      <c r="H29" s="49">
        <f t="shared" si="0"/>
        <v>51496.805469558145</v>
      </c>
      <c r="I29" s="47">
        <v>776</v>
      </c>
      <c r="J29" s="47">
        <v>4581.72</v>
      </c>
      <c r="K29" s="48">
        <v>0</v>
      </c>
      <c r="L29" s="48">
        <v>0</v>
      </c>
      <c r="M29" s="48">
        <v>0</v>
      </c>
      <c r="N29" s="48">
        <v>0</v>
      </c>
      <c r="O29" s="49">
        <f t="shared" si="4"/>
        <v>5357.72</v>
      </c>
      <c r="P29" s="48">
        <f>'[1]WF Allocation'!U29</f>
        <v>0</v>
      </c>
      <c r="Q29" s="47">
        <f>'[1]WF Allocation'!W29</f>
        <v>33.57169812097618</v>
      </c>
      <c r="R29" s="48">
        <v>0</v>
      </c>
      <c r="S29" s="48">
        <v>0</v>
      </c>
      <c r="T29" s="48">
        <v>0</v>
      </c>
      <c r="U29" s="49">
        <f t="shared" si="5"/>
        <v>33.57169812097618</v>
      </c>
      <c r="V29" s="50">
        <f t="shared" si="1"/>
        <v>1372838.2371628499</v>
      </c>
      <c r="W29" s="46">
        <v>31967</v>
      </c>
      <c r="X29" s="48">
        <v>0</v>
      </c>
      <c r="Y29" s="50">
        <f t="shared" si="2"/>
        <v>1404805.2371628499</v>
      </c>
      <c r="Z29" s="47">
        <v>6134</v>
      </c>
      <c r="AA29" s="47">
        <v>39129.899598134165</v>
      </c>
      <c r="AB29" s="47">
        <v>10953.322160759639</v>
      </c>
      <c r="AC29" s="48">
        <v>0</v>
      </c>
      <c r="AD29" s="48">
        <v>0</v>
      </c>
      <c r="AE29" s="49">
        <f t="shared" si="6"/>
        <v>56217.221758893807</v>
      </c>
      <c r="AF29" s="51">
        <f t="shared" si="3"/>
        <v>1461022.4589217436</v>
      </c>
    </row>
    <row r="30" spans="1:32" x14ac:dyDescent="0.2">
      <c r="A30" s="45" t="s">
        <v>99</v>
      </c>
      <c r="B30" s="46">
        <v>2324311.6598017863</v>
      </c>
      <c r="C30" s="47">
        <v>1945</v>
      </c>
      <c r="D30" s="48">
        <v>0</v>
      </c>
      <c r="E30" s="47">
        <v>10277.719999999999</v>
      </c>
      <c r="F30" s="47">
        <v>67982.503470868978</v>
      </c>
      <c r="G30" s="47">
        <v>45753.211355999993</v>
      </c>
      <c r="H30" s="49">
        <f t="shared" si="0"/>
        <v>125958.43482686896</v>
      </c>
      <c r="I30" s="47">
        <v>0</v>
      </c>
      <c r="J30" s="47">
        <v>1309.06</v>
      </c>
      <c r="K30" s="48">
        <v>0</v>
      </c>
      <c r="L30" s="48">
        <v>0</v>
      </c>
      <c r="M30" s="48">
        <v>0</v>
      </c>
      <c r="N30" s="48">
        <v>0</v>
      </c>
      <c r="O30" s="49">
        <f t="shared" si="4"/>
        <v>1309.06</v>
      </c>
      <c r="P30" s="48">
        <f>'[1]WF Allocation'!U30</f>
        <v>0</v>
      </c>
      <c r="Q30" s="47">
        <f>'[1]WF Allocation'!W30</f>
        <v>61.79112147415433</v>
      </c>
      <c r="R30" s="48">
        <v>0</v>
      </c>
      <c r="S30" s="48">
        <v>0</v>
      </c>
      <c r="T30" s="48">
        <v>0</v>
      </c>
      <c r="U30" s="49">
        <f t="shared" si="5"/>
        <v>61.79112147415433</v>
      </c>
      <c r="V30" s="50">
        <f t="shared" si="1"/>
        <v>2451640.9457501294</v>
      </c>
      <c r="W30" s="46">
        <v>85641</v>
      </c>
      <c r="X30" s="48">
        <v>0</v>
      </c>
      <c r="Y30" s="50">
        <f t="shared" si="2"/>
        <v>2537281.9457501294</v>
      </c>
      <c r="Z30" s="47">
        <v>12446</v>
      </c>
      <c r="AA30" s="47">
        <v>41913.271912329183</v>
      </c>
      <c r="AB30" s="47">
        <v>80608.067369167955</v>
      </c>
      <c r="AC30" s="48">
        <v>0</v>
      </c>
      <c r="AD30" s="48">
        <v>0</v>
      </c>
      <c r="AE30" s="49">
        <f t="shared" si="6"/>
        <v>134967.33928149714</v>
      </c>
      <c r="AF30" s="51">
        <f t="shared" si="3"/>
        <v>2672249.2850316265</v>
      </c>
    </row>
    <row r="31" spans="1:32" x14ac:dyDescent="0.2">
      <c r="A31" s="45" t="s">
        <v>100</v>
      </c>
      <c r="B31" s="46">
        <v>26958240.31305385</v>
      </c>
      <c r="C31" s="47">
        <v>11615</v>
      </c>
      <c r="D31" s="47">
        <v>29680</v>
      </c>
      <c r="E31" s="47">
        <v>74767.399999999994</v>
      </c>
      <c r="F31" s="47">
        <v>731387.57490173692</v>
      </c>
      <c r="G31" s="47">
        <v>558629.80479999899</v>
      </c>
      <c r="H31" s="49">
        <f t="shared" si="0"/>
        <v>1406079.7797017358</v>
      </c>
      <c r="I31" s="47">
        <v>0</v>
      </c>
      <c r="J31" s="47">
        <v>45162.66</v>
      </c>
      <c r="K31" s="48">
        <v>0</v>
      </c>
      <c r="L31" s="48">
        <v>0</v>
      </c>
      <c r="M31" s="48">
        <v>0</v>
      </c>
      <c r="N31" s="48">
        <v>0</v>
      </c>
      <c r="O31" s="49">
        <f t="shared" si="4"/>
        <v>45162.66</v>
      </c>
      <c r="P31" s="48">
        <f>'[1]WF Allocation'!U31</f>
        <v>0</v>
      </c>
      <c r="Q31" s="47">
        <f>'[1]WF Allocation'!W31</f>
        <v>652.22126100684261</v>
      </c>
      <c r="R31" s="48">
        <v>0</v>
      </c>
      <c r="S31" s="48">
        <v>0</v>
      </c>
      <c r="T31" s="48">
        <v>0</v>
      </c>
      <c r="U31" s="49">
        <f t="shared" si="5"/>
        <v>652.22126100684261</v>
      </c>
      <c r="V31" s="50">
        <f t="shared" si="1"/>
        <v>28410134.974016592</v>
      </c>
      <c r="W31" s="46">
        <v>277496</v>
      </c>
      <c r="X31" s="48">
        <v>0</v>
      </c>
      <c r="Y31" s="50">
        <f t="shared" si="2"/>
        <v>28687630.974016592</v>
      </c>
      <c r="Z31" s="47">
        <v>183464</v>
      </c>
      <c r="AA31" s="47">
        <v>292214.3495005531</v>
      </c>
      <c r="AB31" s="47">
        <v>1981170.9338060857</v>
      </c>
      <c r="AC31" s="47">
        <v>4106.3952000000099</v>
      </c>
      <c r="AD31" s="48">
        <v>0</v>
      </c>
      <c r="AE31" s="49">
        <f t="shared" si="6"/>
        <v>2460955.6785066389</v>
      </c>
      <c r="AF31" s="51">
        <f t="shared" si="3"/>
        <v>31148586.652523231</v>
      </c>
    </row>
    <row r="32" spans="1:32" x14ac:dyDescent="0.2">
      <c r="A32" s="45" t="s">
        <v>101</v>
      </c>
      <c r="B32" s="46">
        <v>9690861.2896255627</v>
      </c>
      <c r="C32" s="47">
        <v>2279</v>
      </c>
      <c r="D32" s="48">
        <v>0</v>
      </c>
      <c r="E32" s="47">
        <v>102618.68</v>
      </c>
      <c r="F32" s="47">
        <v>269811.28410159278</v>
      </c>
      <c r="G32" s="47">
        <v>232323.93973315679</v>
      </c>
      <c r="H32" s="49">
        <f t="shared" si="0"/>
        <v>607032.9038347496</v>
      </c>
      <c r="I32" s="47">
        <v>14590</v>
      </c>
      <c r="J32" s="47">
        <v>37308.28</v>
      </c>
      <c r="K32" s="48">
        <v>0</v>
      </c>
      <c r="L32" s="48">
        <v>0</v>
      </c>
      <c r="M32" s="48">
        <v>0</v>
      </c>
      <c r="N32" s="48">
        <v>0</v>
      </c>
      <c r="O32" s="49">
        <f t="shared" si="4"/>
        <v>51898.28</v>
      </c>
      <c r="P32" s="48">
        <f>'[1]WF Allocation'!U32</f>
        <v>0</v>
      </c>
      <c r="Q32" s="47">
        <f>'[1]WF Allocation'!W32</f>
        <v>237.43179933417693</v>
      </c>
      <c r="R32" s="48">
        <v>0</v>
      </c>
      <c r="S32" s="48">
        <v>0</v>
      </c>
      <c r="T32" s="48">
        <v>0</v>
      </c>
      <c r="U32" s="49">
        <f t="shared" si="5"/>
        <v>237.43179933417693</v>
      </c>
      <c r="V32" s="50">
        <f t="shared" si="1"/>
        <v>10350029.905259645</v>
      </c>
      <c r="W32" s="46">
        <v>309795</v>
      </c>
      <c r="X32" s="48">
        <v>0</v>
      </c>
      <c r="Y32" s="50">
        <f t="shared" si="2"/>
        <v>10659824.905259645</v>
      </c>
      <c r="Z32" s="47">
        <v>30550</v>
      </c>
      <c r="AA32" s="47">
        <v>115118.08939722409</v>
      </c>
      <c r="AB32" s="47">
        <v>1084265.6758769262</v>
      </c>
      <c r="AC32" s="47">
        <v>7320.6503419872042</v>
      </c>
      <c r="AD32" s="48">
        <v>0</v>
      </c>
      <c r="AE32" s="49">
        <f t="shared" si="6"/>
        <v>1237254.4156161374</v>
      </c>
      <c r="AF32" s="51">
        <f t="shared" si="3"/>
        <v>11897079.320875783</v>
      </c>
    </row>
    <row r="33" spans="1:32" x14ac:dyDescent="0.2">
      <c r="A33" s="45" t="s">
        <v>102</v>
      </c>
      <c r="B33" s="46">
        <v>7490697.8840478603</v>
      </c>
      <c r="C33" s="47">
        <v>989</v>
      </c>
      <c r="D33" s="47">
        <v>6567</v>
      </c>
      <c r="E33" s="47">
        <v>58098.8</v>
      </c>
      <c r="F33" s="47">
        <v>187652.97836517316</v>
      </c>
      <c r="G33" s="47">
        <v>119192.2789</v>
      </c>
      <c r="H33" s="49">
        <f t="shared" si="0"/>
        <v>372500.05726517318</v>
      </c>
      <c r="I33" s="47">
        <v>0</v>
      </c>
      <c r="J33" s="47">
        <v>7418.02</v>
      </c>
      <c r="K33" s="48">
        <v>0</v>
      </c>
      <c r="L33" s="48">
        <v>0</v>
      </c>
      <c r="M33" s="48">
        <v>0</v>
      </c>
      <c r="N33" s="48">
        <v>0</v>
      </c>
      <c r="O33" s="49">
        <f t="shared" si="4"/>
        <v>7418.02</v>
      </c>
      <c r="P33" s="48">
        <f>'[1]WF Allocation'!U33</f>
        <v>0</v>
      </c>
      <c r="Q33" s="47">
        <f>'[1]WF Allocation'!W33</f>
        <v>167.91826866338934</v>
      </c>
      <c r="R33" s="48">
        <v>0</v>
      </c>
      <c r="S33" s="48">
        <v>0</v>
      </c>
      <c r="T33" s="48">
        <v>0</v>
      </c>
      <c r="U33" s="49">
        <f t="shared" si="5"/>
        <v>167.91826866338934</v>
      </c>
      <c r="V33" s="50">
        <f t="shared" si="1"/>
        <v>7870783.8795816973</v>
      </c>
      <c r="W33" s="46">
        <v>95495</v>
      </c>
      <c r="X33" s="48">
        <v>0</v>
      </c>
      <c r="Y33" s="50">
        <f t="shared" si="2"/>
        <v>7966278.8795816973</v>
      </c>
      <c r="Z33" s="47">
        <v>49946</v>
      </c>
      <c r="AA33" s="47">
        <v>94367.85113196024</v>
      </c>
      <c r="AB33" s="47">
        <v>135449.07440517825</v>
      </c>
      <c r="AC33" s="47">
        <v>-53.533900000000003</v>
      </c>
      <c r="AD33" s="48">
        <v>0</v>
      </c>
      <c r="AE33" s="49">
        <f t="shared" si="6"/>
        <v>279709.3916371385</v>
      </c>
      <c r="AF33" s="51">
        <f t="shared" si="3"/>
        <v>8245988.2712188354</v>
      </c>
    </row>
    <row r="34" spans="1:32" x14ac:dyDescent="0.2">
      <c r="A34" s="45" t="s">
        <v>103</v>
      </c>
      <c r="B34" s="46">
        <v>186774189.85928273</v>
      </c>
      <c r="C34" s="47">
        <v>99268</v>
      </c>
      <c r="D34" s="47">
        <v>323577</v>
      </c>
      <c r="E34" s="47">
        <v>1251874.82</v>
      </c>
      <c r="F34" s="47">
        <v>5255868.9824925186</v>
      </c>
      <c r="G34" s="47">
        <v>927492.92638005991</v>
      </c>
      <c r="H34" s="49">
        <f t="shared" si="0"/>
        <v>7858081.7288725786</v>
      </c>
      <c r="I34" s="47">
        <v>0</v>
      </c>
      <c r="J34" s="47">
        <v>535842.93000000005</v>
      </c>
      <c r="K34" s="48">
        <v>0</v>
      </c>
      <c r="L34" s="48">
        <v>0</v>
      </c>
      <c r="M34" s="48">
        <v>0</v>
      </c>
      <c r="N34" s="48">
        <v>0</v>
      </c>
      <c r="O34" s="49">
        <f t="shared" si="4"/>
        <v>535842.93000000005</v>
      </c>
      <c r="P34" s="48">
        <f>'[1]WF Allocation'!U34</f>
        <v>0</v>
      </c>
      <c r="Q34" s="47">
        <f>'[1]WF Allocation'!W34</f>
        <v>4617.7701948094646</v>
      </c>
      <c r="R34" s="48">
        <v>0</v>
      </c>
      <c r="S34" s="48">
        <v>0</v>
      </c>
      <c r="T34" s="48">
        <v>0</v>
      </c>
      <c r="U34" s="49">
        <f t="shared" si="5"/>
        <v>4617.7701948094646</v>
      </c>
      <c r="V34" s="50">
        <f t="shared" si="1"/>
        <v>195172732.28835011</v>
      </c>
      <c r="W34" s="46">
        <v>6929920</v>
      </c>
      <c r="X34" s="48">
        <v>0</v>
      </c>
      <c r="Y34" s="50">
        <f t="shared" si="2"/>
        <v>202102652.28835011</v>
      </c>
      <c r="Z34" s="47">
        <v>923882</v>
      </c>
      <c r="AA34" s="47">
        <v>1915066.0236863312</v>
      </c>
      <c r="AB34" s="47">
        <v>10185677.325285636</v>
      </c>
      <c r="AC34" s="47">
        <v>11972.734470625503</v>
      </c>
      <c r="AD34" s="48">
        <v>0</v>
      </c>
      <c r="AE34" s="49">
        <f t="shared" si="6"/>
        <v>13036598.083442593</v>
      </c>
      <c r="AF34" s="51">
        <f t="shared" si="3"/>
        <v>215139250.3717927</v>
      </c>
    </row>
    <row r="35" spans="1:32" x14ac:dyDescent="0.2">
      <c r="A35" s="45" t="s">
        <v>104</v>
      </c>
      <c r="B35" s="46">
        <v>26112230.649138976</v>
      </c>
      <c r="C35" s="47">
        <v>6765</v>
      </c>
      <c r="D35" s="47">
        <v>10463</v>
      </c>
      <c r="E35" s="48">
        <v>0</v>
      </c>
      <c r="F35" s="47">
        <v>702875.92971720092</v>
      </c>
      <c r="G35" s="47">
        <v>1005427.9439156391</v>
      </c>
      <c r="H35" s="49">
        <f t="shared" si="0"/>
        <v>1725531.8736328399</v>
      </c>
      <c r="I35" s="47">
        <v>24920</v>
      </c>
      <c r="J35" s="47">
        <v>36871.93</v>
      </c>
      <c r="K35" s="48">
        <v>0</v>
      </c>
      <c r="L35" s="48">
        <v>0</v>
      </c>
      <c r="M35" s="48">
        <v>0</v>
      </c>
      <c r="N35" s="48">
        <v>0</v>
      </c>
      <c r="O35" s="49">
        <f>SUM(I35:N35)</f>
        <v>61791.93</v>
      </c>
      <c r="P35" s="48">
        <f>'[1]WF Allocation'!U35</f>
        <v>0</v>
      </c>
      <c r="Q35" s="47">
        <f>'[1]WF Allocation'!W35</f>
        <v>642.16290016779567</v>
      </c>
      <c r="R35" s="48">
        <v>0</v>
      </c>
      <c r="S35" s="48">
        <v>0</v>
      </c>
      <c r="T35" s="48">
        <v>0</v>
      </c>
      <c r="U35" s="49">
        <f t="shared" si="5"/>
        <v>642.16290016779567</v>
      </c>
      <c r="V35" s="50">
        <f t="shared" si="1"/>
        <v>27900196.615671985</v>
      </c>
      <c r="W35" s="46">
        <v>634796</v>
      </c>
      <c r="X35" s="48">
        <v>0</v>
      </c>
      <c r="Y35" s="50">
        <f t="shared" si="2"/>
        <v>28534992.615671985</v>
      </c>
      <c r="Z35" s="47">
        <v>77378</v>
      </c>
      <c r="AA35" s="47">
        <v>277720.78891964955</v>
      </c>
      <c r="AB35" s="47">
        <v>1075461.2499940747</v>
      </c>
      <c r="AC35" s="47">
        <v>2681.2733610712007</v>
      </c>
      <c r="AD35" s="48">
        <v>0</v>
      </c>
      <c r="AE35" s="49">
        <f t="shared" si="6"/>
        <v>1433241.3122747955</v>
      </c>
      <c r="AF35" s="51">
        <f t="shared" si="3"/>
        <v>29968233.92794678</v>
      </c>
    </row>
    <row r="36" spans="1:32" x14ac:dyDescent="0.2">
      <c r="A36" s="45" t="s">
        <v>105</v>
      </c>
      <c r="B36" s="46">
        <v>2079371.8065771193</v>
      </c>
      <c r="C36" s="47">
        <v>333</v>
      </c>
      <c r="D36" s="48">
        <v>0</v>
      </c>
      <c r="E36" s="48">
        <v>0</v>
      </c>
      <c r="F36" s="47">
        <v>53162.454269001631</v>
      </c>
      <c r="G36" s="47">
        <v>25271.22</v>
      </c>
      <c r="H36" s="49">
        <f t="shared" si="0"/>
        <v>78766.67426900164</v>
      </c>
      <c r="I36" s="47">
        <v>2447.5</v>
      </c>
      <c r="J36" s="47">
        <v>2836.3</v>
      </c>
      <c r="K36" s="48">
        <v>0</v>
      </c>
      <c r="L36" s="48">
        <v>0</v>
      </c>
      <c r="M36" s="48">
        <v>0</v>
      </c>
      <c r="N36" s="48">
        <v>0</v>
      </c>
      <c r="O36" s="49">
        <f t="shared" si="4"/>
        <v>5283.8</v>
      </c>
      <c r="P36" s="48">
        <f>'[1]WF Allocation'!U36</f>
        <v>0</v>
      </c>
      <c r="Q36" s="47">
        <f>'[1]WF Allocation'!W36</f>
        <v>51.814606424520655</v>
      </c>
      <c r="R36" s="48">
        <v>0</v>
      </c>
      <c r="S36" s="48">
        <v>0</v>
      </c>
      <c r="T36" s="48">
        <v>0</v>
      </c>
      <c r="U36" s="49">
        <f t="shared" si="5"/>
        <v>51.814606424520655</v>
      </c>
      <c r="V36" s="50">
        <f t="shared" si="1"/>
        <v>2163474.0954525452</v>
      </c>
      <c r="W36" s="46">
        <v>14929</v>
      </c>
      <c r="X36" s="48">
        <v>0</v>
      </c>
      <c r="Y36" s="50">
        <f t="shared" si="2"/>
        <v>2178403.0954525452</v>
      </c>
      <c r="Z36" s="47">
        <v>9206</v>
      </c>
      <c r="AA36" s="47">
        <v>45425.116589392877</v>
      </c>
      <c r="AB36" s="47">
        <v>3874.6021324941639</v>
      </c>
      <c r="AC36" s="48">
        <v>0</v>
      </c>
      <c r="AD36" s="48">
        <v>0</v>
      </c>
      <c r="AE36" s="49">
        <f t="shared" si="6"/>
        <v>58505.718721887039</v>
      </c>
      <c r="AF36" s="51">
        <f t="shared" si="3"/>
        <v>2236908.8141744323</v>
      </c>
    </row>
    <row r="37" spans="1:32" x14ac:dyDescent="0.2">
      <c r="A37" s="45" t="s">
        <v>106</v>
      </c>
      <c r="B37" s="46">
        <v>143170839.37647814</v>
      </c>
      <c r="C37" s="47">
        <v>46776</v>
      </c>
      <c r="D37" s="47">
        <v>629</v>
      </c>
      <c r="E37" s="47">
        <v>1901241.04</v>
      </c>
      <c r="F37" s="47">
        <v>3893693.4721288159</v>
      </c>
      <c r="G37" s="47">
        <v>-212128.28420488001</v>
      </c>
      <c r="H37" s="49">
        <f t="shared" si="0"/>
        <v>5630211.2279239362</v>
      </c>
      <c r="I37" s="47">
        <v>0</v>
      </c>
      <c r="J37" s="47">
        <v>841072.67</v>
      </c>
      <c r="K37" s="48">
        <v>0</v>
      </c>
      <c r="L37" s="48">
        <v>0</v>
      </c>
      <c r="M37" s="48">
        <v>0</v>
      </c>
      <c r="N37" s="48">
        <v>0</v>
      </c>
      <c r="O37" s="49">
        <f t="shared" si="4"/>
        <v>841072.67</v>
      </c>
      <c r="P37" s="48">
        <f>'[1]WF Allocation'!U37</f>
        <v>0</v>
      </c>
      <c r="Q37" s="47">
        <f>'[1]WF Allocation'!W37</f>
        <v>3388.4808601664458</v>
      </c>
      <c r="R37" s="48">
        <v>0</v>
      </c>
      <c r="S37" s="48">
        <v>0</v>
      </c>
      <c r="T37" s="48">
        <v>0</v>
      </c>
      <c r="U37" s="49">
        <f t="shared" si="5"/>
        <v>3388.4808601664458</v>
      </c>
      <c r="V37" s="50">
        <f t="shared" si="1"/>
        <v>149645511.75526223</v>
      </c>
      <c r="W37" s="46">
        <v>923656</v>
      </c>
      <c r="X37" s="48">
        <v>0</v>
      </c>
      <c r="Y37" s="50">
        <f t="shared" si="2"/>
        <v>150569167.75526223</v>
      </c>
      <c r="Z37" s="47">
        <v>532226</v>
      </c>
      <c r="AA37" s="47">
        <v>1484060.4930504686</v>
      </c>
      <c r="AB37" s="47">
        <v>8069465.0344661428</v>
      </c>
      <c r="AC37" s="47">
        <v>22116.103665359911</v>
      </c>
      <c r="AD37" s="48">
        <v>0</v>
      </c>
      <c r="AE37" s="49">
        <f t="shared" si="6"/>
        <v>10107867.63118197</v>
      </c>
      <c r="AF37" s="51">
        <f t="shared" si="3"/>
        <v>160677035.38644421</v>
      </c>
    </row>
    <row r="38" spans="1:32" x14ac:dyDescent="0.2">
      <c r="A38" s="45" t="s">
        <v>107</v>
      </c>
      <c r="B38" s="46">
        <v>107289393.4369752</v>
      </c>
      <c r="C38" s="47">
        <v>19823</v>
      </c>
      <c r="D38" s="47">
        <v>117375</v>
      </c>
      <c r="E38" s="47">
        <v>92106.77</v>
      </c>
      <c r="F38" s="47">
        <v>2997326.467632886</v>
      </c>
      <c r="G38" s="47">
        <v>-3612205.2548685418</v>
      </c>
      <c r="H38" s="49">
        <f t="shared" si="0"/>
        <v>-385574.0172356558</v>
      </c>
      <c r="I38" s="47">
        <v>43920</v>
      </c>
      <c r="J38" s="47">
        <v>155342.09</v>
      </c>
      <c r="K38" s="48">
        <v>0</v>
      </c>
      <c r="L38" s="48">
        <v>0</v>
      </c>
      <c r="M38" s="48">
        <v>0</v>
      </c>
      <c r="N38" s="47">
        <v>1542000</v>
      </c>
      <c r="O38" s="49">
        <f t="shared" si="4"/>
        <v>1741262.09</v>
      </c>
      <c r="P38" s="48">
        <f>'[1]WF Allocation'!U38</f>
        <v>0</v>
      </c>
      <c r="Q38" s="47">
        <f>'[1]WF Allocation'!W38</f>
        <v>2524.3347798717077</v>
      </c>
      <c r="R38" s="48">
        <v>0</v>
      </c>
      <c r="S38" s="48">
        <v>0</v>
      </c>
      <c r="T38" s="48">
        <v>0</v>
      </c>
      <c r="U38" s="49">
        <f t="shared" si="5"/>
        <v>2524.3347798717077</v>
      </c>
      <c r="V38" s="50">
        <f t="shared" si="1"/>
        <v>108647605.84451942</v>
      </c>
      <c r="W38" s="46">
        <v>3560591</v>
      </c>
      <c r="X38" s="48">
        <v>0</v>
      </c>
      <c r="Y38" s="50">
        <f t="shared" si="2"/>
        <v>112208196.84451942</v>
      </c>
      <c r="Z38" s="47">
        <v>340254</v>
      </c>
      <c r="AA38" s="47">
        <v>973583.33577807317</v>
      </c>
      <c r="AB38" s="47">
        <v>6039233.7760682143</v>
      </c>
      <c r="AC38" s="47">
        <v>-115937.0163633941</v>
      </c>
      <c r="AD38" s="48">
        <v>0</v>
      </c>
      <c r="AE38" s="49">
        <f t="shared" si="6"/>
        <v>7237134.0954828933</v>
      </c>
      <c r="AF38" s="51">
        <f t="shared" si="3"/>
        <v>119445330.94000232</v>
      </c>
    </row>
    <row r="39" spans="1:32" x14ac:dyDescent="0.2">
      <c r="A39" s="45" t="s">
        <v>108</v>
      </c>
      <c r="B39" s="46">
        <v>4835283.1214645579</v>
      </c>
      <c r="C39" s="47">
        <v>1716</v>
      </c>
      <c r="D39" s="48">
        <v>0</v>
      </c>
      <c r="E39" s="47">
        <v>12450.12</v>
      </c>
      <c r="F39" s="47">
        <v>134648.23559412875</v>
      </c>
      <c r="G39" s="47">
        <v>136789.114568869</v>
      </c>
      <c r="H39" s="49">
        <f t="shared" si="0"/>
        <v>285603.47016299772</v>
      </c>
      <c r="I39" s="47">
        <v>0</v>
      </c>
      <c r="J39" s="47">
        <v>9381.61</v>
      </c>
      <c r="K39" s="48">
        <v>0</v>
      </c>
      <c r="L39" s="48">
        <v>0</v>
      </c>
      <c r="M39" s="48">
        <v>0</v>
      </c>
      <c r="N39" s="48">
        <v>0</v>
      </c>
      <c r="O39" s="49">
        <f t="shared" si="4"/>
        <v>9381.61</v>
      </c>
      <c r="P39" s="48">
        <f>'[1]WF Allocation'!U39</f>
        <v>0</v>
      </c>
      <c r="Q39" s="47">
        <f>'[1]WF Allocation'!W39</f>
        <v>120.65083532540021</v>
      </c>
      <c r="R39" s="48">
        <v>0</v>
      </c>
      <c r="S39" s="48">
        <v>0</v>
      </c>
      <c r="T39" s="48">
        <v>0</v>
      </c>
      <c r="U39" s="49">
        <f t="shared" si="5"/>
        <v>120.65083532540021</v>
      </c>
      <c r="V39" s="50">
        <f t="shared" si="1"/>
        <v>5130388.8524628812</v>
      </c>
      <c r="W39" s="46">
        <v>34642</v>
      </c>
      <c r="X39" s="48">
        <v>0</v>
      </c>
      <c r="Y39" s="50">
        <f t="shared" si="2"/>
        <v>5165030.8524628812</v>
      </c>
      <c r="Z39" s="47">
        <v>14700</v>
      </c>
      <c r="AA39" s="47">
        <v>72919.534905659966</v>
      </c>
      <c r="AB39" s="47">
        <v>176722.84798150323</v>
      </c>
      <c r="AC39" s="48">
        <v>0</v>
      </c>
      <c r="AD39" s="48">
        <v>0</v>
      </c>
      <c r="AE39" s="49">
        <f t="shared" si="6"/>
        <v>264342.3828871632</v>
      </c>
      <c r="AF39" s="51">
        <f t="shared" si="3"/>
        <v>5429373.2353500444</v>
      </c>
    </row>
    <row r="40" spans="1:32" x14ac:dyDescent="0.2">
      <c r="A40" s="45" t="s">
        <v>109</v>
      </c>
      <c r="B40" s="46">
        <v>140856446.02131891</v>
      </c>
      <c r="C40" s="47">
        <v>35214</v>
      </c>
      <c r="D40" s="47">
        <v>124966</v>
      </c>
      <c r="E40" s="47">
        <v>895264.04</v>
      </c>
      <c r="F40" s="47">
        <v>3836771.2065283591</v>
      </c>
      <c r="G40" s="47">
        <v>297736.40022400999</v>
      </c>
      <c r="H40" s="49">
        <f t="shared" si="0"/>
        <v>5189951.6467523687</v>
      </c>
      <c r="I40" s="47">
        <v>239760</v>
      </c>
      <c r="J40" s="47">
        <v>956488.35</v>
      </c>
      <c r="K40" s="48">
        <v>0</v>
      </c>
      <c r="L40" s="48">
        <v>0</v>
      </c>
      <c r="M40" s="48">
        <v>0</v>
      </c>
      <c r="N40" s="48">
        <v>0</v>
      </c>
      <c r="O40" s="49">
        <f t="shared" si="4"/>
        <v>1196248.3500000001</v>
      </c>
      <c r="P40" s="48">
        <f>'[1]WF Allocation'!U40</f>
        <v>0</v>
      </c>
      <c r="Q40" s="47">
        <f>'[1]WF Allocation'!W40</f>
        <v>3296.4240236551691</v>
      </c>
      <c r="R40" s="48">
        <v>0</v>
      </c>
      <c r="S40" s="48">
        <v>0</v>
      </c>
      <c r="T40" s="48">
        <v>0</v>
      </c>
      <c r="U40" s="49">
        <f t="shared" si="5"/>
        <v>3296.4240236551691</v>
      </c>
      <c r="V40" s="50">
        <f t="shared" si="1"/>
        <v>147245942.44209492</v>
      </c>
      <c r="W40" s="46">
        <v>1264732</v>
      </c>
      <c r="X40" s="48">
        <v>0</v>
      </c>
      <c r="Y40" s="50">
        <f t="shared" si="2"/>
        <v>148510674.44209492</v>
      </c>
      <c r="Z40" s="47">
        <v>435474</v>
      </c>
      <c r="AA40" s="47">
        <v>1335608.2748150623</v>
      </c>
      <c r="AB40" s="47">
        <v>7123735.9048529221</v>
      </c>
      <c r="AC40" s="47">
        <v>8836.70140800011</v>
      </c>
      <c r="AD40" s="48">
        <v>0</v>
      </c>
      <c r="AE40" s="49">
        <f t="shared" si="6"/>
        <v>8903654.8810759857</v>
      </c>
      <c r="AF40" s="51">
        <f t="shared" si="3"/>
        <v>157414329.3231709</v>
      </c>
    </row>
    <row r="41" spans="1:32" x14ac:dyDescent="0.2">
      <c r="A41" s="45" t="s">
        <v>110</v>
      </c>
      <c r="B41" s="46">
        <v>181873993.26758856</v>
      </c>
      <c r="C41" s="47">
        <v>34021</v>
      </c>
      <c r="D41" s="48">
        <v>0</v>
      </c>
      <c r="E41" s="47">
        <v>17538.599999999999</v>
      </c>
      <c r="F41" s="47">
        <v>4946284.3600673955</v>
      </c>
      <c r="G41" s="47">
        <v>-3616756.5885406993</v>
      </c>
      <c r="H41" s="49">
        <f t="shared" si="0"/>
        <v>1381087.3715266958</v>
      </c>
      <c r="I41" s="47">
        <v>0</v>
      </c>
      <c r="J41" s="47">
        <v>576205.68999999994</v>
      </c>
      <c r="K41" s="48">
        <v>0</v>
      </c>
      <c r="L41" s="48">
        <v>0</v>
      </c>
      <c r="M41" s="48">
        <v>0</v>
      </c>
      <c r="N41" s="48">
        <v>0</v>
      </c>
      <c r="O41" s="49">
        <f t="shared" si="4"/>
        <v>576205.68999999994</v>
      </c>
      <c r="P41" s="48">
        <f>'[1]WF Allocation'!U41</f>
        <v>0</v>
      </c>
      <c r="Q41" s="47">
        <f>'[1]WF Allocation'!W41</f>
        <v>4276.0731284624062</v>
      </c>
      <c r="R41" s="48">
        <v>0</v>
      </c>
      <c r="S41" s="48">
        <v>0</v>
      </c>
      <c r="T41" s="48">
        <v>0</v>
      </c>
      <c r="U41" s="49">
        <f t="shared" si="5"/>
        <v>4276.0731284624062</v>
      </c>
      <c r="V41" s="50">
        <f t="shared" si="1"/>
        <v>183835562.4022437</v>
      </c>
      <c r="W41" s="46">
        <v>2853598</v>
      </c>
      <c r="X41" s="48">
        <v>0</v>
      </c>
      <c r="Y41" s="50">
        <f t="shared" si="2"/>
        <v>186689160.4022437</v>
      </c>
      <c r="Z41" s="47">
        <v>718442</v>
      </c>
      <c r="AA41" s="47">
        <v>1989882.5390932204</v>
      </c>
      <c r="AB41" s="47">
        <v>7762594.3525563618</v>
      </c>
      <c r="AC41" s="47">
        <v>-121454.99617150001</v>
      </c>
      <c r="AD41" s="48">
        <v>0</v>
      </c>
      <c r="AE41" s="49">
        <f t="shared" si="6"/>
        <v>10349463.895478081</v>
      </c>
      <c r="AF41" s="51">
        <f t="shared" si="3"/>
        <v>197038624.29772177</v>
      </c>
    </row>
    <row r="42" spans="1:32" x14ac:dyDescent="0.2">
      <c r="A42" s="45" t="s">
        <v>111</v>
      </c>
      <c r="B42" s="46">
        <v>59679165.900057033</v>
      </c>
      <c r="C42" s="47">
        <v>18012</v>
      </c>
      <c r="D42" s="48">
        <v>0</v>
      </c>
      <c r="E42" s="47">
        <v>104916.15</v>
      </c>
      <c r="F42" s="47">
        <v>1808745.0210559473</v>
      </c>
      <c r="G42" s="47">
        <v>719081.23860774888</v>
      </c>
      <c r="H42" s="49">
        <f t="shared" si="0"/>
        <v>2650754.4096636958</v>
      </c>
      <c r="I42" s="47">
        <v>17515</v>
      </c>
      <c r="J42" s="47">
        <v>124360.94</v>
      </c>
      <c r="K42" s="48">
        <v>0</v>
      </c>
      <c r="L42" s="48">
        <v>0</v>
      </c>
      <c r="M42" s="48">
        <v>0</v>
      </c>
      <c r="N42" s="48">
        <v>0</v>
      </c>
      <c r="O42" s="49">
        <f t="shared" si="4"/>
        <v>141875.94</v>
      </c>
      <c r="P42" s="48">
        <f>'[1]WF Allocation'!U42</f>
        <v>0</v>
      </c>
      <c r="Q42" s="47">
        <f>'[1]WF Allocation'!W42</f>
        <v>1589.0706302195256</v>
      </c>
      <c r="R42" s="48">
        <v>0</v>
      </c>
      <c r="S42" s="48">
        <v>0</v>
      </c>
      <c r="T42" s="48">
        <v>0</v>
      </c>
      <c r="U42" s="49">
        <f t="shared" si="5"/>
        <v>1589.0706302195256</v>
      </c>
      <c r="V42" s="50">
        <f t="shared" si="1"/>
        <v>62473385.320350945</v>
      </c>
      <c r="W42" s="46">
        <v>5487134</v>
      </c>
      <c r="X42" s="48">
        <v>0</v>
      </c>
      <c r="Y42" s="50">
        <f t="shared" si="2"/>
        <v>67960519.320350945</v>
      </c>
      <c r="Z42" s="47">
        <v>272528</v>
      </c>
      <c r="AA42" s="47">
        <v>535394.79349874007</v>
      </c>
      <c r="AB42" s="47">
        <v>5812017.4892051062</v>
      </c>
      <c r="AC42" s="47">
        <v>39222.186838250011</v>
      </c>
      <c r="AD42" s="48">
        <v>0</v>
      </c>
      <c r="AE42" s="49">
        <f t="shared" si="6"/>
        <v>6659162.4695420964</v>
      </c>
      <c r="AF42" s="51">
        <f t="shared" si="3"/>
        <v>74619681.789893046</v>
      </c>
    </row>
    <row r="43" spans="1:32" x14ac:dyDescent="0.2">
      <c r="A43" s="45" t="s">
        <v>112</v>
      </c>
      <c r="B43" s="46">
        <v>50105231.275544912</v>
      </c>
      <c r="C43" s="47">
        <v>5414</v>
      </c>
      <c r="D43" s="47">
        <v>31575</v>
      </c>
      <c r="E43" s="47">
        <v>166627.57</v>
      </c>
      <c r="F43" s="47">
        <v>1398149.4985511883</v>
      </c>
      <c r="G43" s="47">
        <v>321427.76543999999</v>
      </c>
      <c r="H43" s="49">
        <f t="shared" si="0"/>
        <v>1923193.8339911883</v>
      </c>
      <c r="I43" s="47">
        <v>51955</v>
      </c>
      <c r="J43" s="47">
        <v>78325.570000000007</v>
      </c>
      <c r="K43" s="48">
        <v>0</v>
      </c>
      <c r="L43" s="48">
        <v>0</v>
      </c>
      <c r="M43" s="48">
        <v>0</v>
      </c>
      <c r="N43" s="48">
        <v>0</v>
      </c>
      <c r="O43" s="49">
        <f t="shared" si="4"/>
        <v>130280.57</v>
      </c>
      <c r="P43" s="48">
        <f>'[1]WF Allocation'!U43</f>
        <v>0</v>
      </c>
      <c r="Q43" s="47">
        <f>'[1]WF Allocation'!W43</f>
        <v>1222.184318110214</v>
      </c>
      <c r="R43" s="48">
        <v>0</v>
      </c>
      <c r="S43" s="48">
        <v>0</v>
      </c>
      <c r="T43" s="48">
        <v>0</v>
      </c>
      <c r="U43" s="49">
        <f t="shared" si="5"/>
        <v>1222.184318110214</v>
      </c>
      <c r="V43" s="50">
        <f t="shared" si="1"/>
        <v>52159927.863854207</v>
      </c>
      <c r="W43" s="46">
        <v>1245356</v>
      </c>
      <c r="X43" s="48">
        <v>0</v>
      </c>
      <c r="Y43" s="50">
        <f t="shared" si="2"/>
        <v>53405283.863854207</v>
      </c>
      <c r="Z43" s="47">
        <v>201698</v>
      </c>
      <c r="AA43" s="47">
        <v>501401.33690833912</v>
      </c>
      <c r="AB43" s="47">
        <v>2728476.5370343635</v>
      </c>
      <c r="AC43" s="47">
        <v>4413.4127680000101</v>
      </c>
      <c r="AD43" s="48">
        <v>0</v>
      </c>
      <c r="AE43" s="49">
        <f t="shared" si="6"/>
        <v>3435989.2867107023</v>
      </c>
      <c r="AF43" s="51">
        <f t="shared" si="3"/>
        <v>56841273.150564909</v>
      </c>
    </row>
    <row r="44" spans="1:32" x14ac:dyDescent="0.2">
      <c r="A44" s="45" t="s">
        <v>113</v>
      </c>
      <c r="B44" s="46">
        <v>18901604.774747111</v>
      </c>
      <c r="C44" s="47">
        <v>3860</v>
      </c>
      <c r="D44" s="48">
        <v>0</v>
      </c>
      <c r="E44" s="47">
        <v>89135.32</v>
      </c>
      <c r="F44" s="47">
        <v>525593.12467176758</v>
      </c>
      <c r="G44" s="47">
        <v>307821.49388210697</v>
      </c>
      <c r="H44" s="49">
        <f t="shared" si="0"/>
        <v>926409.9385538745</v>
      </c>
      <c r="I44" s="47">
        <v>18700</v>
      </c>
      <c r="J44" s="47">
        <v>104070.47</v>
      </c>
      <c r="K44" s="48">
        <v>0</v>
      </c>
      <c r="L44" s="48">
        <v>0</v>
      </c>
      <c r="M44" s="48">
        <v>0</v>
      </c>
      <c r="N44" s="48">
        <v>0</v>
      </c>
      <c r="O44" s="49">
        <f t="shared" si="4"/>
        <v>122770.47</v>
      </c>
      <c r="P44" s="48">
        <f>'[1]WF Allocation'!U44</f>
        <v>0</v>
      </c>
      <c r="Q44" s="47">
        <f>'[1]WF Allocation'!W44</f>
        <v>464.07778266863966</v>
      </c>
      <c r="R44" s="48">
        <v>0</v>
      </c>
      <c r="S44" s="48">
        <v>0</v>
      </c>
      <c r="T44" s="48">
        <v>0</v>
      </c>
      <c r="U44" s="49">
        <f t="shared" si="5"/>
        <v>464.07778266863966</v>
      </c>
      <c r="V44" s="50">
        <f t="shared" si="1"/>
        <v>19951249.261083651</v>
      </c>
      <c r="W44" s="46">
        <v>298957</v>
      </c>
      <c r="X44" s="48">
        <v>0</v>
      </c>
      <c r="Y44" s="50">
        <f t="shared" si="2"/>
        <v>20250206.261083651</v>
      </c>
      <c r="Z44" s="47">
        <v>130020</v>
      </c>
      <c r="AA44" s="47">
        <v>200628.66649976297</v>
      </c>
      <c r="AB44" s="47">
        <v>999857.46281382442</v>
      </c>
      <c r="AC44" s="47">
        <v>5109.2915498000002</v>
      </c>
      <c r="AD44" s="48">
        <v>0</v>
      </c>
      <c r="AE44" s="49">
        <f t="shared" si="6"/>
        <v>1335615.4208633874</v>
      </c>
      <c r="AF44" s="51">
        <f t="shared" si="3"/>
        <v>21585821.681947038</v>
      </c>
    </row>
    <row r="45" spans="1:32" x14ac:dyDescent="0.2">
      <c r="A45" s="45" t="s">
        <v>114</v>
      </c>
      <c r="B45" s="46">
        <v>43525302.755303659</v>
      </c>
      <c r="C45" s="47">
        <v>20122</v>
      </c>
      <c r="D45" s="47">
        <v>58848</v>
      </c>
      <c r="E45" s="47">
        <v>117065.16</v>
      </c>
      <c r="F45" s="47">
        <v>1237237.7145700022</v>
      </c>
      <c r="G45" s="47">
        <v>1128881.3596565162</v>
      </c>
      <c r="H45" s="49">
        <f t="shared" si="0"/>
        <v>2562154.2342265183</v>
      </c>
      <c r="I45" s="47">
        <v>39742.5</v>
      </c>
      <c r="J45" s="47">
        <v>63271.360000000001</v>
      </c>
      <c r="K45" s="48">
        <v>0</v>
      </c>
      <c r="L45" s="48">
        <v>0</v>
      </c>
      <c r="M45" s="48">
        <v>0</v>
      </c>
      <c r="N45" s="48">
        <v>0</v>
      </c>
      <c r="O45" s="49">
        <f t="shared" si="4"/>
        <v>103013.86</v>
      </c>
      <c r="P45" s="48">
        <f>'[1]WF Allocation'!U45</f>
        <v>0</v>
      </c>
      <c r="Q45" s="47">
        <f>'[1]WF Allocation'!W45</f>
        <v>1110.068858217064</v>
      </c>
      <c r="R45" s="48">
        <v>0</v>
      </c>
      <c r="S45" s="48">
        <v>0</v>
      </c>
      <c r="T45" s="48">
        <v>0</v>
      </c>
      <c r="U45" s="49">
        <f t="shared" si="5"/>
        <v>1110.068858217064</v>
      </c>
      <c r="V45" s="50">
        <f t="shared" si="1"/>
        <v>46191580.918388389</v>
      </c>
      <c r="W45" s="46">
        <v>2411112</v>
      </c>
      <c r="X45" s="48">
        <v>0</v>
      </c>
      <c r="Y45" s="50">
        <f t="shared" si="2"/>
        <v>48602692.918388389</v>
      </c>
      <c r="Z45" s="47">
        <v>329518</v>
      </c>
      <c r="AA45" s="47">
        <v>477778.52968559478</v>
      </c>
      <c r="AB45" s="47">
        <v>4063112.5594296493</v>
      </c>
      <c r="AC45" s="47">
        <v>40450.49039999993</v>
      </c>
      <c r="AD45" s="48">
        <v>0</v>
      </c>
      <c r="AE45" s="49">
        <f t="shared" si="6"/>
        <v>4910859.5795152439</v>
      </c>
      <c r="AF45" s="51">
        <f t="shared" si="3"/>
        <v>53513552.49790363</v>
      </c>
    </row>
    <row r="46" spans="1:32" x14ac:dyDescent="0.2">
      <c r="A46" s="45" t="s">
        <v>115</v>
      </c>
      <c r="B46" s="46">
        <v>27226179.628196273</v>
      </c>
      <c r="C46" s="47">
        <v>6114</v>
      </c>
      <c r="D46" s="47">
        <v>28938</v>
      </c>
      <c r="E46" s="47">
        <v>27736.2</v>
      </c>
      <c r="F46" s="47">
        <v>760240.72707428853</v>
      </c>
      <c r="G46" s="47">
        <v>865806.91440000001</v>
      </c>
      <c r="H46" s="49">
        <f t="shared" si="0"/>
        <v>1688835.8414742886</v>
      </c>
      <c r="I46" s="47">
        <v>44718.75</v>
      </c>
      <c r="J46" s="47">
        <v>46253.54</v>
      </c>
      <c r="K46" s="48">
        <v>0</v>
      </c>
      <c r="L46" s="48">
        <v>0</v>
      </c>
      <c r="M46" s="48">
        <v>0</v>
      </c>
      <c r="N46" s="48">
        <v>0</v>
      </c>
      <c r="O46" s="49">
        <f t="shared" si="4"/>
        <v>90972.290000000008</v>
      </c>
      <c r="P46" s="48">
        <f>'[1]WF Allocation'!U46</f>
        <v>0</v>
      </c>
      <c r="Q46" s="47">
        <f>'[1]WF Allocation'!W46</f>
        <v>681.51739169560403</v>
      </c>
      <c r="R46" s="48">
        <v>0</v>
      </c>
      <c r="S46" s="48">
        <v>0</v>
      </c>
      <c r="T46" s="48">
        <v>0</v>
      </c>
      <c r="U46" s="49">
        <f t="shared" si="5"/>
        <v>681.51739169560403</v>
      </c>
      <c r="V46" s="50">
        <f t="shared" si="1"/>
        <v>29006669.277062256</v>
      </c>
      <c r="W46" s="46">
        <v>1597661</v>
      </c>
      <c r="X46" s="48">
        <v>0</v>
      </c>
      <c r="Y46" s="50">
        <f t="shared" si="2"/>
        <v>30604330.277062256</v>
      </c>
      <c r="Z46" s="47">
        <v>162858</v>
      </c>
      <c r="AA46" s="47">
        <v>298092.58708366856</v>
      </c>
      <c r="AB46" s="47">
        <v>3516478.5838748971</v>
      </c>
      <c r="AC46" s="47">
        <v>36897.767599999999</v>
      </c>
      <c r="AD46" s="48">
        <v>0</v>
      </c>
      <c r="AE46" s="49">
        <f t="shared" si="6"/>
        <v>4014326.9385585655</v>
      </c>
      <c r="AF46" s="51">
        <f t="shared" si="3"/>
        <v>34618657.215620823</v>
      </c>
    </row>
    <row r="47" spans="1:32" x14ac:dyDescent="0.2">
      <c r="A47" s="45" t="s">
        <v>116</v>
      </c>
      <c r="B47" s="46">
        <v>93538229.876239374</v>
      </c>
      <c r="C47" s="47">
        <v>33654</v>
      </c>
      <c r="D47" s="48">
        <v>0</v>
      </c>
      <c r="E47" s="47">
        <v>317170.78000000003</v>
      </c>
      <c r="F47" s="47">
        <v>2629186.4656190169</v>
      </c>
      <c r="G47" s="47">
        <v>1242175.4700399989</v>
      </c>
      <c r="H47" s="49">
        <f t="shared" si="0"/>
        <v>4222186.7156590158</v>
      </c>
      <c r="I47" s="47">
        <v>0</v>
      </c>
      <c r="J47" s="47">
        <v>177159.79</v>
      </c>
      <c r="K47" s="48">
        <v>0</v>
      </c>
      <c r="L47" s="48">
        <v>0</v>
      </c>
      <c r="M47" s="48">
        <v>0</v>
      </c>
      <c r="N47" s="48">
        <v>0</v>
      </c>
      <c r="O47" s="49">
        <f t="shared" si="4"/>
        <v>177159.79</v>
      </c>
      <c r="P47" s="48">
        <f>'[1]WF Allocation'!U47</f>
        <v>0</v>
      </c>
      <c r="Q47" s="47">
        <f>'[1]WF Allocation'!W47</f>
        <v>2352.5728598470077</v>
      </c>
      <c r="R47" s="48">
        <v>0</v>
      </c>
      <c r="S47" s="48">
        <v>0</v>
      </c>
      <c r="T47" s="48">
        <v>0</v>
      </c>
      <c r="U47" s="49">
        <f t="shared" si="5"/>
        <v>2352.5728598470077</v>
      </c>
      <c r="V47" s="50">
        <f t="shared" si="1"/>
        <v>97939928.954758257</v>
      </c>
      <c r="W47" s="46">
        <v>2309466</v>
      </c>
      <c r="X47" s="48">
        <v>0</v>
      </c>
      <c r="Y47" s="50">
        <f t="shared" si="2"/>
        <v>100249394.95475826</v>
      </c>
      <c r="Z47" s="47">
        <v>452782</v>
      </c>
      <c r="AA47" s="47">
        <v>1164066.8399668557</v>
      </c>
      <c r="AB47" s="47">
        <v>8591851.1440042108</v>
      </c>
      <c r="AC47" s="47">
        <v>27231.544239999901</v>
      </c>
      <c r="AD47" s="48">
        <v>0</v>
      </c>
      <c r="AE47" s="49">
        <f t="shared" si="6"/>
        <v>10235931.528211066</v>
      </c>
      <c r="AF47" s="51">
        <f t="shared" si="3"/>
        <v>110485326.48296933</v>
      </c>
    </row>
    <row r="48" spans="1:32" x14ac:dyDescent="0.2">
      <c r="A48" s="45" t="s">
        <v>117</v>
      </c>
      <c r="B48" s="46">
        <v>16457834.8376368</v>
      </c>
      <c r="C48" s="47">
        <v>2701</v>
      </c>
      <c r="D48" s="47">
        <v>12225</v>
      </c>
      <c r="E48" s="47">
        <v>79981.549999999988</v>
      </c>
      <c r="F48" s="47">
        <v>452666.79610575922</v>
      </c>
      <c r="G48" s="47">
        <v>317225.73300000001</v>
      </c>
      <c r="H48" s="49">
        <f t="shared" si="0"/>
        <v>864800.07910575927</v>
      </c>
      <c r="I48" s="47">
        <v>21903.75</v>
      </c>
      <c r="J48" s="47">
        <v>38399.17</v>
      </c>
      <c r="K48" s="48">
        <v>0</v>
      </c>
      <c r="L48" s="48">
        <v>0</v>
      </c>
      <c r="M48" s="48">
        <v>0</v>
      </c>
      <c r="N48" s="48">
        <v>0</v>
      </c>
      <c r="O48" s="49">
        <f t="shared" si="4"/>
        <v>60302.92</v>
      </c>
      <c r="P48" s="48">
        <f>'[1]WF Allocation'!U48</f>
        <v>0</v>
      </c>
      <c r="Q48" s="47">
        <f>'[1]WF Allocation'!W48</f>
        <v>408.49334667428695</v>
      </c>
      <c r="R48" s="48">
        <v>0</v>
      </c>
      <c r="S48" s="48">
        <v>0</v>
      </c>
      <c r="T48" s="48">
        <v>0</v>
      </c>
      <c r="U48" s="49">
        <f t="shared" si="5"/>
        <v>408.49334667428695</v>
      </c>
      <c r="V48" s="50">
        <f t="shared" si="1"/>
        <v>17383346.330089234</v>
      </c>
      <c r="W48" s="46">
        <v>203558</v>
      </c>
      <c r="X48" s="48">
        <v>0</v>
      </c>
      <c r="Y48" s="50">
        <f t="shared" si="2"/>
        <v>17586904.330089234</v>
      </c>
      <c r="Z48" s="47">
        <v>113210</v>
      </c>
      <c r="AA48" s="47">
        <v>191965.07004024126</v>
      </c>
      <c r="AB48" s="47">
        <v>1152040.9331651956</v>
      </c>
      <c r="AC48" s="47">
        <v>1780.6949999999999</v>
      </c>
      <c r="AD48" s="48">
        <v>0</v>
      </c>
      <c r="AE48" s="49">
        <f t="shared" si="6"/>
        <v>1458996.6982054368</v>
      </c>
      <c r="AF48" s="51">
        <f t="shared" si="3"/>
        <v>19045901.028294671</v>
      </c>
    </row>
    <row r="49" spans="1:32" x14ac:dyDescent="0.2">
      <c r="A49" s="45" t="s">
        <v>118</v>
      </c>
      <c r="B49" s="46">
        <v>21150085.24675113</v>
      </c>
      <c r="C49" s="47">
        <v>1914</v>
      </c>
      <c r="D49" s="48">
        <v>0</v>
      </c>
      <c r="E49" s="47">
        <v>281584.84999999998</v>
      </c>
      <c r="F49" s="47">
        <v>508953.70762475254</v>
      </c>
      <c r="G49" s="47">
        <v>428505.64455699903</v>
      </c>
      <c r="H49" s="49">
        <f t="shared" si="0"/>
        <v>1220958.2021817516</v>
      </c>
      <c r="I49" s="47">
        <v>9190</v>
      </c>
      <c r="J49" s="47">
        <v>75052.92</v>
      </c>
      <c r="K49" s="48">
        <v>0</v>
      </c>
      <c r="L49" s="48">
        <v>0</v>
      </c>
      <c r="M49" s="48">
        <v>0</v>
      </c>
      <c r="N49" s="48">
        <v>0</v>
      </c>
      <c r="O49" s="49">
        <f t="shared" si="4"/>
        <v>84242.92</v>
      </c>
      <c r="P49" s="48">
        <f>'[1]WF Allocation'!U49</f>
        <v>0</v>
      </c>
      <c r="Q49" s="47">
        <f>'[1]WF Allocation'!W49</f>
        <v>453.76884433531092</v>
      </c>
      <c r="R49" s="48">
        <v>0</v>
      </c>
      <c r="S49" s="48">
        <v>0</v>
      </c>
      <c r="T49" s="48">
        <v>0</v>
      </c>
      <c r="U49" s="49">
        <f t="shared" si="5"/>
        <v>453.76884433531092</v>
      </c>
      <c r="V49" s="50">
        <f t="shared" si="1"/>
        <v>22455740.13777722</v>
      </c>
      <c r="W49" s="46">
        <v>262221</v>
      </c>
      <c r="X49" s="48">
        <v>0</v>
      </c>
      <c r="Y49" s="50">
        <f t="shared" si="2"/>
        <v>22717961.13777722</v>
      </c>
      <c r="Z49" s="47">
        <v>44394</v>
      </c>
      <c r="AA49" s="47">
        <v>141669.08931936428</v>
      </c>
      <c r="AB49" s="47">
        <v>597267.96615683695</v>
      </c>
      <c r="AC49" s="48">
        <v>0</v>
      </c>
      <c r="AD49" s="48">
        <v>0</v>
      </c>
      <c r="AE49" s="49">
        <f t="shared" si="6"/>
        <v>783331.05547620123</v>
      </c>
      <c r="AF49" s="51">
        <f t="shared" si="3"/>
        <v>23501292.19325342</v>
      </c>
    </row>
    <row r="50" spans="1:32" x14ac:dyDescent="0.2">
      <c r="A50" s="45" t="s">
        <v>119</v>
      </c>
      <c r="B50" s="46">
        <v>950164.79236406856</v>
      </c>
      <c r="C50" s="47">
        <v>25</v>
      </c>
      <c r="D50" s="48">
        <v>0</v>
      </c>
      <c r="E50" s="47">
        <v>2065.83</v>
      </c>
      <c r="F50" s="47">
        <v>27065.778824505462</v>
      </c>
      <c r="G50" s="47">
        <v>17844.361599999898</v>
      </c>
      <c r="H50" s="49">
        <f t="shared" si="0"/>
        <v>47000.970424505358</v>
      </c>
      <c r="I50" s="47">
        <v>630</v>
      </c>
      <c r="J50" s="47">
        <v>218.18</v>
      </c>
      <c r="K50" s="48">
        <v>0</v>
      </c>
      <c r="L50" s="48">
        <v>0</v>
      </c>
      <c r="M50" s="48">
        <v>0</v>
      </c>
      <c r="N50" s="48">
        <v>0</v>
      </c>
      <c r="O50" s="49">
        <f t="shared" si="4"/>
        <v>848.18000000000006</v>
      </c>
      <c r="P50" s="47">
        <f>'[1]WF Allocation'!U50</f>
        <v>-48581.559353775578</v>
      </c>
      <c r="Q50" s="48">
        <f>'[1]WF Allocation'!W50</f>
        <v>0</v>
      </c>
      <c r="R50" s="48">
        <v>0</v>
      </c>
      <c r="S50" s="48">
        <v>0</v>
      </c>
      <c r="T50" s="48">
        <v>0</v>
      </c>
      <c r="U50" s="49">
        <f t="shared" si="5"/>
        <v>-48581.559353775578</v>
      </c>
      <c r="V50" s="50">
        <f t="shared" si="1"/>
        <v>949432.38343479845</v>
      </c>
      <c r="W50" s="46">
        <v>9616</v>
      </c>
      <c r="X50" s="48">
        <v>0</v>
      </c>
      <c r="Y50" s="50">
        <f t="shared" si="2"/>
        <v>959048.38343479845</v>
      </c>
      <c r="Z50" s="47">
        <v>1830</v>
      </c>
      <c r="AA50" s="47">
        <v>35916.436565201577</v>
      </c>
      <c r="AB50" s="47">
        <v>600.94590425208798</v>
      </c>
      <c r="AC50" s="48">
        <v>0</v>
      </c>
      <c r="AD50" s="48">
        <v>0</v>
      </c>
      <c r="AE50" s="49">
        <f t="shared" si="6"/>
        <v>38347.382469453667</v>
      </c>
      <c r="AF50" s="51">
        <f t="shared" si="3"/>
        <v>997395.76590425207</v>
      </c>
    </row>
    <row r="51" spans="1:32" x14ac:dyDescent="0.2">
      <c r="A51" s="45" t="s">
        <v>120</v>
      </c>
      <c r="B51" s="46">
        <v>4617825.4911942743</v>
      </c>
      <c r="C51" s="47">
        <v>617</v>
      </c>
      <c r="D51" s="48">
        <v>0</v>
      </c>
      <c r="E51" s="47">
        <v>12955.88</v>
      </c>
      <c r="F51" s="47">
        <v>123966.21327465097</v>
      </c>
      <c r="G51" s="47">
        <v>181708.08999999979</v>
      </c>
      <c r="H51" s="49">
        <f t="shared" si="0"/>
        <v>319247.18327465077</v>
      </c>
      <c r="I51" s="47">
        <v>0</v>
      </c>
      <c r="J51" s="47">
        <v>5672.6</v>
      </c>
      <c r="K51" s="48">
        <v>0</v>
      </c>
      <c r="L51" s="48">
        <v>0</v>
      </c>
      <c r="M51" s="48">
        <v>0</v>
      </c>
      <c r="N51" s="48">
        <v>0</v>
      </c>
      <c r="O51" s="49">
        <f t="shared" si="4"/>
        <v>5672.6</v>
      </c>
      <c r="P51" s="48">
        <f>'[1]WF Allocation'!U51</f>
        <v>0</v>
      </c>
      <c r="Q51" s="47">
        <f>'[1]WF Allocation'!W51</f>
        <v>113.53610613953401</v>
      </c>
      <c r="R51" s="48">
        <v>0</v>
      </c>
      <c r="S51" s="48">
        <v>0</v>
      </c>
      <c r="T51" s="48">
        <v>0</v>
      </c>
      <c r="U51" s="49">
        <f t="shared" si="5"/>
        <v>113.53610613953401</v>
      </c>
      <c r="V51" s="50">
        <f t="shared" si="1"/>
        <v>4942858.8105750643</v>
      </c>
      <c r="W51" s="46">
        <v>91038</v>
      </c>
      <c r="X51" s="48">
        <v>0</v>
      </c>
      <c r="Y51" s="50">
        <f t="shared" si="2"/>
        <v>5033896.8105750643</v>
      </c>
      <c r="Z51" s="47">
        <v>37000</v>
      </c>
      <c r="AA51" s="47">
        <v>60085.349739821067</v>
      </c>
      <c r="AB51" s="47">
        <v>77282.249865779246</v>
      </c>
      <c r="AC51" s="48">
        <v>0</v>
      </c>
      <c r="AD51" s="48">
        <v>0</v>
      </c>
      <c r="AE51" s="49">
        <f t="shared" si="6"/>
        <v>174367.59960560032</v>
      </c>
      <c r="AF51" s="51">
        <f t="shared" si="3"/>
        <v>5208264.4101806646</v>
      </c>
    </row>
    <row r="52" spans="1:32" x14ac:dyDescent="0.2">
      <c r="A52" s="45" t="s">
        <v>121</v>
      </c>
      <c r="B52" s="46">
        <v>29871120.498565014</v>
      </c>
      <c r="C52" s="47">
        <v>11308</v>
      </c>
      <c r="D52" s="47">
        <v>17528</v>
      </c>
      <c r="E52" s="47">
        <v>188863.43</v>
      </c>
      <c r="F52" s="47">
        <v>816874.01002648915</v>
      </c>
      <c r="G52" s="47">
        <v>452339.05107459502</v>
      </c>
      <c r="H52" s="49">
        <f t="shared" si="0"/>
        <v>1486912.491101084</v>
      </c>
      <c r="I52" s="47">
        <v>42765</v>
      </c>
      <c r="J52" s="47">
        <v>111052.14</v>
      </c>
      <c r="K52" s="48">
        <v>0</v>
      </c>
      <c r="L52" s="48">
        <v>0</v>
      </c>
      <c r="M52" s="48">
        <v>0</v>
      </c>
      <c r="N52" s="48">
        <v>0</v>
      </c>
      <c r="O52" s="49">
        <f t="shared" si="4"/>
        <v>153817.14000000001</v>
      </c>
      <c r="P52" s="48">
        <f>'[1]WF Allocation'!U52</f>
        <v>0</v>
      </c>
      <c r="Q52" s="47">
        <f>'[1]WF Allocation'!W52</f>
        <v>722.26245645158781</v>
      </c>
      <c r="R52" s="48">
        <v>0</v>
      </c>
      <c r="S52" s="48">
        <v>0</v>
      </c>
      <c r="T52" s="48">
        <v>0</v>
      </c>
      <c r="U52" s="49">
        <f t="shared" si="5"/>
        <v>722.26245645158781</v>
      </c>
      <c r="V52" s="50">
        <f t="shared" si="1"/>
        <v>31512572.392122548</v>
      </c>
      <c r="W52" s="46">
        <v>353778</v>
      </c>
      <c r="X52" s="48">
        <v>0</v>
      </c>
      <c r="Y52" s="50">
        <f t="shared" si="2"/>
        <v>31866350.392122548</v>
      </c>
      <c r="Z52" s="47">
        <v>119364</v>
      </c>
      <c r="AA52" s="47">
        <v>300388.85434366285</v>
      </c>
      <c r="AB52" s="47">
        <v>1152206.662428021</v>
      </c>
      <c r="AC52" s="47">
        <v>7019.7060321599865</v>
      </c>
      <c r="AD52" s="48">
        <v>0</v>
      </c>
      <c r="AE52" s="49">
        <f t="shared" si="6"/>
        <v>1578979.2228038439</v>
      </c>
      <c r="AF52" s="51">
        <f t="shared" si="3"/>
        <v>33445329.61492639</v>
      </c>
    </row>
    <row r="53" spans="1:32" x14ac:dyDescent="0.2">
      <c r="A53" s="45" t="s">
        <v>122</v>
      </c>
      <c r="B53" s="46">
        <v>30872639.244964164</v>
      </c>
      <c r="C53" s="47">
        <v>7553</v>
      </c>
      <c r="D53" s="47">
        <v>21221</v>
      </c>
      <c r="E53" s="47">
        <v>106700.04</v>
      </c>
      <c r="F53" s="47">
        <v>860984.38437458279</v>
      </c>
      <c r="G53" s="47">
        <v>1418668.0305584001</v>
      </c>
      <c r="H53" s="49">
        <f t="shared" si="0"/>
        <v>2415126.454932983</v>
      </c>
      <c r="I53" s="47">
        <v>14895</v>
      </c>
      <c r="J53" s="47">
        <v>107997.66</v>
      </c>
      <c r="K53" s="48">
        <v>0</v>
      </c>
      <c r="L53" s="48">
        <v>0</v>
      </c>
      <c r="M53" s="48">
        <v>0</v>
      </c>
      <c r="N53" s="48">
        <v>0</v>
      </c>
      <c r="O53" s="49">
        <f t="shared" si="4"/>
        <v>122892.66</v>
      </c>
      <c r="P53" s="48">
        <f>'[1]WF Allocation'!U53</f>
        <v>0</v>
      </c>
      <c r="Q53" s="47">
        <f>'[1]WF Allocation'!W53</f>
        <v>779.29573405432109</v>
      </c>
      <c r="R53" s="48">
        <v>0</v>
      </c>
      <c r="S53" s="48">
        <v>0</v>
      </c>
      <c r="T53" s="48">
        <v>0</v>
      </c>
      <c r="U53" s="49">
        <f t="shared" si="5"/>
        <v>779.29573405432109</v>
      </c>
      <c r="V53" s="50">
        <f t="shared" si="1"/>
        <v>33411437.655631203</v>
      </c>
      <c r="W53" s="46">
        <v>1172049</v>
      </c>
      <c r="X53" s="48">
        <v>0</v>
      </c>
      <c r="Y53" s="50">
        <f t="shared" si="2"/>
        <v>34583486.655631199</v>
      </c>
      <c r="Z53" s="47">
        <v>119004</v>
      </c>
      <c r="AA53" s="47">
        <v>321108.30089465214</v>
      </c>
      <c r="AB53" s="47">
        <v>2531921.0480746618</v>
      </c>
      <c r="AC53" s="47">
        <v>8846.0529999999999</v>
      </c>
      <c r="AD53" s="48">
        <v>0</v>
      </c>
      <c r="AE53" s="49">
        <f t="shared" si="6"/>
        <v>2980879.4019693136</v>
      </c>
      <c r="AF53" s="51">
        <f t="shared" si="3"/>
        <v>37564366.057600513</v>
      </c>
    </row>
    <row r="54" spans="1:32" x14ac:dyDescent="0.2">
      <c r="A54" s="45" t="s">
        <v>123</v>
      </c>
      <c r="B54" s="46">
        <v>31276155.125684291</v>
      </c>
      <c r="C54" s="47">
        <v>10347</v>
      </c>
      <c r="D54" s="48">
        <v>0</v>
      </c>
      <c r="E54" s="47">
        <v>90043.66</v>
      </c>
      <c r="F54" s="47">
        <v>884963.0512768724</v>
      </c>
      <c r="G54" s="47">
        <v>823499.04688756401</v>
      </c>
      <c r="H54" s="49">
        <f t="shared" si="0"/>
        <v>1808852.7581644366</v>
      </c>
      <c r="I54" s="47">
        <v>0</v>
      </c>
      <c r="J54" s="47">
        <v>170614.48</v>
      </c>
      <c r="K54" s="48">
        <v>0</v>
      </c>
      <c r="L54" s="48">
        <v>0</v>
      </c>
      <c r="M54" s="48">
        <v>0</v>
      </c>
      <c r="N54" s="48">
        <v>0</v>
      </c>
      <c r="O54" s="49">
        <f t="shared" si="4"/>
        <v>170614.48</v>
      </c>
      <c r="P54" s="48">
        <f>'[1]WF Allocation'!U54</f>
        <v>0</v>
      </c>
      <c r="Q54" s="47">
        <f>'[1]WF Allocation'!W54</f>
        <v>800.8222315398765</v>
      </c>
      <c r="R54" s="48">
        <v>0</v>
      </c>
      <c r="S54" s="48">
        <v>0</v>
      </c>
      <c r="T54" s="48">
        <v>0</v>
      </c>
      <c r="U54" s="49">
        <f t="shared" si="5"/>
        <v>800.8222315398765</v>
      </c>
      <c r="V54" s="50">
        <f t="shared" si="1"/>
        <v>33256423.186080266</v>
      </c>
      <c r="W54" s="46">
        <v>1305229</v>
      </c>
      <c r="X54" s="48">
        <v>0</v>
      </c>
      <c r="Y54" s="50">
        <f t="shared" si="2"/>
        <v>34561652.186080262</v>
      </c>
      <c r="Z54" s="47">
        <v>88718</v>
      </c>
      <c r="AA54" s="47">
        <v>361215.00537776056</v>
      </c>
      <c r="AB54" s="47">
        <v>2093735.8611419492</v>
      </c>
      <c r="AC54" s="47">
        <v>4735.6276501865186</v>
      </c>
      <c r="AD54" s="48">
        <v>0</v>
      </c>
      <c r="AE54" s="49">
        <f t="shared" si="6"/>
        <v>2548404.494169896</v>
      </c>
      <c r="AF54" s="51">
        <f t="shared" si="3"/>
        <v>37110056.68025016</v>
      </c>
    </row>
    <row r="55" spans="1:32" x14ac:dyDescent="0.2">
      <c r="A55" s="45" t="s">
        <v>124</v>
      </c>
      <c r="B55" s="46">
        <v>8365558.324259961</v>
      </c>
      <c r="C55" s="47">
        <v>1605</v>
      </c>
      <c r="D55" s="47">
        <v>6367</v>
      </c>
      <c r="E55" s="47">
        <v>53365.42</v>
      </c>
      <c r="F55" s="47">
        <v>230967.09918015476</v>
      </c>
      <c r="G55" s="47">
        <v>129427.1382</v>
      </c>
      <c r="H55" s="49">
        <f t="shared" si="0"/>
        <v>421731.65738015476</v>
      </c>
      <c r="I55" s="47">
        <v>2795</v>
      </c>
      <c r="J55" s="47">
        <v>27272.14</v>
      </c>
      <c r="K55" s="48">
        <v>0</v>
      </c>
      <c r="L55" s="48">
        <v>0</v>
      </c>
      <c r="M55" s="48">
        <v>0</v>
      </c>
      <c r="N55" s="48">
        <v>0</v>
      </c>
      <c r="O55" s="49">
        <f t="shared" si="4"/>
        <v>30067.14</v>
      </c>
      <c r="P55" s="48">
        <f>'[1]WF Allocation'!U55</f>
        <v>0</v>
      </c>
      <c r="Q55" s="47">
        <f>'[1]WF Allocation'!W55</f>
        <v>205.05700020268543</v>
      </c>
      <c r="R55" s="48">
        <v>0</v>
      </c>
      <c r="S55" s="48">
        <v>0</v>
      </c>
      <c r="T55" s="48">
        <v>0</v>
      </c>
      <c r="U55" s="49">
        <f t="shared" si="5"/>
        <v>205.05700020268543</v>
      </c>
      <c r="V55" s="50">
        <f t="shared" si="1"/>
        <v>8817562.178640319</v>
      </c>
      <c r="W55" s="46">
        <v>159761</v>
      </c>
      <c r="X55" s="48">
        <v>0</v>
      </c>
      <c r="Y55" s="50">
        <f t="shared" si="2"/>
        <v>8977323.178640319</v>
      </c>
      <c r="Z55" s="47">
        <v>37382</v>
      </c>
      <c r="AA55" s="47">
        <v>93001.890955498529</v>
      </c>
      <c r="AB55" s="47">
        <v>357459.36723464855</v>
      </c>
      <c r="AC55" s="48">
        <v>0</v>
      </c>
      <c r="AD55" s="48">
        <v>0</v>
      </c>
      <c r="AE55" s="49">
        <f t="shared" si="6"/>
        <v>487843.25819014711</v>
      </c>
      <c r="AF55" s="51">
        <f t="shared" si="3"/>
        <v>9465166.4368304666</v>
      </c>
    </row>
    <row r="56" spans="1:32" x14ac:dyDescent="0.2">
      <c r="A56" s="45" t="s">
        <v>125</v>
      </c>
      <c r="B56" s="46">
        <v>5843658.7065711552</v>
      </c>
      <c r="C56" s="47">
        <v>746</v>
      </c>
      <c r="D56" s="48">
        <v>0</v>
      </c>
      <c r="E56" s="47">
        <v>61113.58</v>
      </c>
      <c r="F56" s="47">
        <v>165038.54642040987</v>
      </c>
      <c r="G56" s="47">
        <v>228570.45319999999</v>
      </c>
      <c r="H56" s="49">
        <f t="shared" si="0"/>
        <v>455468.57962040987</v>
      </c>
      <c r="I56" s="47">
        <v>1340</v>
      </c>
      <c r="J56" s="47">
        <v>12436.09</v>
      </c>
      <c r="K56" s="48">
        <v>0</v>
      </c>
      <c r="L56" s="48">
        <v>0</v>
      </c>
      <c r="M56" s="48">
        <v>0</v>
      </c>
      <c r="N56" s="48">
        <v>0</v>
      </c>
      <c r="O56" s="49">
        <f t="shared" si="4"/>
        <v>13776.09</v>
      </c>
      <c r="P56" s="48">
        <f>'[1]WF Allocation'!U56</f>
        <v>0</v>
      </c>
      <c r="Q56" s="47">
        <f>'[1]WF Allocation'!W56</f>
        <v>150.74664747611675</v>
      </c>
      <c r="R56" s="48">
        <v>0</v>
      </c>
      <c r="S56" s="48">
        <v>0</v>
      </c>
      <c r="T56" s="48">
        <v>0</v>
      </c>
      <c r="U56" s="49">
        <f t="shared" si="5"/>
        <v>150.74664747611675</v>
      </c>
      <c r="V56" s="50">
        <f t="shared" si="1"/>
        <v>6313054.1228390411</v>
      </c>
      <c r="W56" s="46">
        <v>108184</v>
      </c>
      <c r="X56" s="48">
        <v>0</v>
      </c>
      <c r="Y56" s="50">
        <f t="shared" si="2"/>
        <v>6421238.1228390411</v>
      </c>
      <c r="Z56" s="47">
        <v>28100</v>
      </c>
      <c r="AA56" s="47">
        <v>72677.770284549741</v>
      </c>
      <c r="AB56" s="47">
        <v>258630.61613514466</v>
      </c>
      <c r="AC56" s="47">
        <v>3777.5748000000008</v>
      </c>
      <c r="AD56" s="48">
        <v>0</v>
      </c>
      <c r="AE56" s="49">
        <f t="shared" si="6"/>
        <v>363185.96121969441</v>
      </c>
      <c r="AF56" s="51">
        <f t="shared" si="3"/>
        <v>6784424.0840587355</v>
      </c>
    </row>
    <row r="57" spans="1:32" x14ac:dyDescent="0.2">
      <c r="A57" s="45" t="s">
        <v>126</v>
      </c>
      <c r="B57" s="46">
        <v>2421363.95390792</v>
      </c>
      <c r="C57" s="47">
        <v>383</v>
      </c>
      <c r="D57" s="48">
        <v>0</v>
      </c>
      <c r="E57" s="48">
        <v>0</v>
      </c>
      <c r="F57" s="47">
        <v>58923.176065102511</v>
      </c>
      <c r="G57" s="47">
        <v>74430.704051999797</v>
      </c>
      <c r="H57" s="49">
        <f t="shared" si="0"/>
        <v>133736.88011710229</v>
      </c>
      <c r="I57" s="47">
        <v>400</v>
      </c>
      <c r="J57" s="47">
        <v>3927.19</v>
      </c>
      <c r="K57" s="48">
        <v>0</v>
      </c>
      <c r="L57" s="48">
        <v>0</v>
      </c>
      <c r="M57" s="48">
        <v>0</v>
      </c>
      <c r="N57" s="48">
        <v>0</v>
      </c>
      <c r="O57" s="49">
        <f t="shared" si="4"/>
        <v>4327.1900000000005</v>
      </c>
      <c r="P57" s="48">
        <f>'[1]WF Allocation'!U57</f>
        <v>0</v>
      </c>
      <c r="Q57" s="47">
        <f>'[1]WF Allocation'!W57</f>
        <v>49.823278189180705</v>
      </c>
      <c r="R57" s="48">
        <v>0</v>
      </c>
      <c r="S57" s="48">
        <v>0</v>
      </c>
      <c r="T57" s="48">
        <v>0</v>
      </c>
      <c r="U57" s="49">
        <f t="shared" si="5"/>
        <v>49.823278189180705</v>
      </c>
      <c r="V57" s="50">
        <f t="shared" si="1"/>
        <v>2559477.8473032117</v>
      </c>
      <c r="W57" s="46">
        <v>53679</v>
      </c>
      <c r="X57" s="48">
        <v>0</v>
      </c>
      <c r="Y57" s="50">
        <f t="shared" si="2"/>
        <v>2613156.8473032117</v>
      </c>
      <c r="Z57" s="47">
        <v>7648</v>
      </c>
      <c r="AA57" s="47">
        <v>43537.882488696807</v>
      </c>
      <c r="AB57" s="47">
        <v>52308.697916627949</v>
      </c>
      <c r="AC57" s="48">
        <v>0</v>
      </c>
      <c r="AD57" s="48">
        <v>0</v>
      </c>
      <c r="AE57" s="49">
        <f t="shared" si="6"/>
        <v>103494.58040532476</v>
      </c>
      <c r="AF57" s="51">
        <f t="shared" si="3"/>
        <v>2716651.4277085364</v>
      </c>
    </row>
    <row r="58" spans="1:32" x14ac:dyDescent="0.2">
      <c r="A58" s="45" t="s">
        <v>127</v>
      </c>
      <c r="B58" s="46">
        <v>33973213.493868411</v>
      </c>
      <c r="C58" s="47">
        <v>8343</v>
      </c>
      <c r="D58" s="48">
        <v>0</v>
      </c>
      <c r="E58" s="47">
        <v>234849.27</v>
      </c>
      <c r="F58" s="47">
        <v>932902.85723032057</v>
      </c>
      <c r="G58" s="47">
        <v>539929.27784999879</v>
      </c>
      <c r="H58" s="49">
        <f t="shared" si="0"/>
        <v>1716024.4050803194</v>
      </c>
      <c r="I58" s="47">
        <v>12890</v>
      </c>
      <c r="J58" s="47">
        <v>94688.86</v>
      </c>
      <c r="K58" s="48">
        <v>0</v>
      </c>
      <c r="L58" s="48">
        <v>0</v>
      </c>
      <c r="M58" s="48">
        <v>0</v>
      </c>
      <c r="N58" s="48">
        <v>0</v>
      </c>
      <c r="O58" s="49">
        <f t="shared" si="4"/>
        <v>107578.86</v>
      </c>
      <c r="P58" s="48">
        <f>'[1]WF Allocation'!U58</f>
        <v>0</v>
      </c>
      <c r="Q58" s="47">
        <f>'[1]WF Allocation'!W58</f>
        <v>827.05720267865559</v>
      </c>
      <c r="R58" s="48">
        <v>0</v>
      </c>
      <c r="S58" s="48">
        <v>0</v>
      </c>
      <c r="T58" s="48">
        <v>0</v>
      </c>
      <c r="U58" s="49">
        <f t="shared" si="5"/>
        <v>827.05720267865559</v>
      </c>
      <c r="V58" s="50">
        <f t="shared" si="1"/>
        <v>35797643.81615141</v>
      </c>
      <c r="W58" s="46">
        <v>33744</v>
      </c>
      <c r="X58" s="48">
        <v>0</v>
      </c>
      <c r="Y58" s="50">
        <f t="shared" si="2"/>
        <v>35831387.81615141</v>
      </c>
      <c r="Z58" s="47">
        <v>204932</v>
      </c>
      <c r="AA58" s="47">
        <v>316908.3110676083</v>
      </c>
      <c r="AB58" s="47">
        <v>3288618.1417638268</v>
      </c>
      <c r="AC58" s="47">
        <v>8376.60724999999</v>
      </c>
      <c r="AD58" s="48">
        <v>0</v>
      </c>
      <c r="AE58" s="49">
        <f t="shared" si="6"/>
        <v>3818835.0600814349</v>
      </c>
      <c r="AF58" s="51">
        <f t="shared" si="3"/>
        <v>39650222.876232848</v>
      </c>
    </row>
    <row r="59" spans="1:32" x14ac:dyDescent="0.2">
      <c r="A59" s="45" t="s">
        <v>128</v>
      </c>
      <c r="B59" s="46">
        <v>5247338.5822648155</v>
      </c>
      <c r="C59" s="47">
        <v>840</v>
      </c>
      <c r="D59" s="48">
        <v>0</v>
      </c>
      <c r="E59" s="48">
        <v>0</v>
      </c>
      <c r="F59" s="47">
        <v>141308.83002211925</v>
      </c>
      <c r="G59" s="47">
        <v>142436.7500008934</v>
      </c>
      <c r="H59" s="49">
        <f t="shared" si="0"/>
        <v>284585.58002301265</v>
      </c>
      <c r="I59" s="47">
        <v>6280</v>
      </c>
      <c r="J59" s="47">
        <v>13090.63</v>
      </c>
      <c r="K59" s="48">
        <v>0</v>
      </c>
      <c r="L59" s="48">
        <v>0</v>
      </c>
      <c r="M59" s="48">
        <v>0</v>
      </c>
      <c r="N59" s="48">
        <v>0</v>
      </c>
      <c r="O59" s="49">
        <f t="shared" si="4"/>
        <v>19370.629999999997</v>
      </c>
      <c r="P59" s="48">
        <f>'[1]WF Allocation'!U59</f>
        <v>0</v>
      </c>
      <c r="Q59" s="47">
        <f>'[1]WF Allocation'!W59</f>
        <v>125.97253070920148</v>
      </c>
      <c r="R59" s="48">
        <v>0</v>
      </c>
      <c r="S59" s="48">
        <v>0</v>
      </c>
      <c r="T59" s="48">
        <v>0</v>
      </c>
      <c r="U59" s="49">
        <f t="shared" si="5"/>
        <v>125.97253070920148</v>
      </c>
      <c r="V59" s="50">
        <f t="shared" si="1"/>
        <v>5551420.764818538</v>
      </c>
      <c r="W59" s="46">
        <v>50352</v>
      </c>
      <c r="X59" s="48">
        <v>0</v>
      </c>
      <c r="Y59" s="50">
        <f t="shared" si="2"/>
        <v>5601772.764818538</v>
      </c>
      <c r="Z59" s="47">
        <v>16642</v>
      </c>
      <c r="AA59" s="47">
        <v>66713.117245244532</v>
      </c>
      <c r="AB59" s="47">
        <v>81635.180148094107</v>
      </c>
      <c r="AC59" s="48">
        <v>0</v>
      </c>
      <c r="AD59" s="48">
        <v>0</v>
      </c>
      <c r="AE59" s="49">
        <f t="shared" si="6"/>
        <v>164990.29739333864</v>
      </c>
      <c r="AF59" s="51">
        <f t="shared" si="3"/>
        <v>5766763.0622118767</v>
      </c>
    </row>
    <row r="60" spans="1:32" x14ac:dyDescent="0.2">
      <c r="A60" s="45" t="s">
        <v>129</v>
      </c>
      <c r="B60" s="46">
        <v>44206646.712304205</v>
      </c>
      <c r="C60" s="47">
        <v>16016</v>
      </c>
      <c r="D60" s="48">
        <v>0</v>
      </c>
      <c r="E60" s="48">
        <v>0</v>
      </c>
      <c r="F60" s="47">
        <v>1231083.8959440531</v>
      </c>
      <c r="G60" s="47">
        <v>822160.55999999994</v>
      </c>
      <c r="H60" s="49">
        <f t="shared" si="0"/>
        <v>2069260.4559440529</v>
      </c>
      <c r="I60" s="47">
        <v>0</v>
      </c>
      <c r="J60" s="47">
        <v>425663.5</v>
      </c>
      <c r="K60" s="48">
        <v>0</v>
      </c>
      <c r="L60" s="48">
        <v>0</v>
      </c>
      <c r="M60" s="48">
        <v>0</v>
      </c>
      <c r="N60" s="48">
        <v>0</v>
      </c>
      <c r="O60" s="49">
        <f t="shared" si="4"/>
        <v>425663.5</v>
      </c>
      <c r="P60" s="48">
        <f>'[1]WF Allocation'!U60</f>
        <v>0</v>
      </c>
      <c r="Q60" s="47">
        <f>'[1]WF Allocation'!W60</f>
        <v>1085.0710014392162</v>
      </c>
      <c r="R60" s="48">
        <v>0</v>
      </c>
      <c r="S60" s="48">
        <v>0</v>
      </c>
      <c r="T60" s="48">
        <v>0</v>
      </c>
      <c r="U60" s="49">
        <f t="shared" si="5"/>
        <v>1085.0710014392162</v>
      </c>
      <c r="V60" s="50">
        <f t="shared" si="1"/>
        <v>46702655.739249699</v>
      </c>
      <c r="W60" s="46">
        <v>968752</v>
      </c>
      <c r="X60" s="48">
        <v>0</v>
      </c>
      <c r="Y60" s="50">
        <f t="shared" si="2"/>
        <v>47671407.739249699</v>
      </c>
      <c r="Z60" s="47">
        <v>205304</v>
      </c>
      <c r="AA60" s="47">
        <v>530520.96176963719</v>
      </c>
      <c r="AB60" s="47">
        <v>3745585.7489466933</v>
      </c>
      <c r="AC60" s="47">
        <v>13190.64</v>
      </c>
      <c r="AD60" s="48">
        <v>0</v>
      </c>
      <c r="AE60" s="49">
        <f t="shared" si="6"/>
        <v>4494601.3507163301</v>
      </c>
      <c r="AF60" s="51">
        <f t="shared" si="3"/>
        <v>52166009.089966029</v>
      </c>
    </row>
    <row r="61" spans="1:32" x14ac:dyDescent="0.2">
      <c r="A61" s="45" t="s">
        <v>130</v>
      </c>
      <c r="B61" s="46">
        <v>16495780.629946722</v>
      </c>
      <c r="C61" s="47">
        <v>1979</v>
      </c>
      <c r="D61" s="48">
        <v>0</v>
      </c>
      <c r="E61" s="47">
        <v>82111.009999999995</v>
      </c>
      <c r="F61" s="47">
        <v>443407.56080587208</v>
      </c>
      <c r="G61" s="47">
        <v>223195.5</v>
      </c>
      <c r="H61" s="49">
        <f t="shared" si="0"/>
        <v>750693.07080587209</v>
      </c>
      <c r="I61" s="47">
        <v>0</v>
      </c>
      <c r="J61" s="47">
        <v>56071.51</v>
      </c>
      <c r="K61" s="48">
        <v>0</v>
      </c>
      <c r="L61" s="48">
        <v>0</v>
      </c>
      <c r="M61" s="48">
        <v>0</v>
      </c>
      <c r="N61" s="48">
        <v>0</v>
      </c>
      <c r="O61" s="49">
        <f t="shared" si="4"/>
        <v>56071.51</v>
      </c>
      <c r="P61" s="48">
        <f>'[1]WF Allocation'!U61</f>
        <v>0</v>
      </c>
      <c r="Q61" s="47">
        <f>'[1]WF Allocation'!W61</f>
        <v>389.98078346949546</v>
      </c>
      <c r="R61" s="48">
        <v>0</v>
      </c>
      <c r="S61" s="48">
        <v>0</v>
      </c>
      <c r="T61" s="48">
        <v>0</v>
      </c>
      <c r="U61" s="49">
        <f t="shared" si="5"/>
        <v>389.98078346949546</v>
      </c>
      <c r="V61" s="50">
        <f t="shared" si="1"/>
        <v>17302935.191536065</v>
      </c>
      <c r="W61" s="46">
        <v>210076</v>
      </c>
      <c r="X61" s="48">
        <v>0</v>
      </c>
      <c r="Y61" s="50">
        <f t="shared" si="2"/>
        <v>17513011.191536065</v>
      </c>
      <c r="Z61" s="47">
        <v>48556</v>
      </c>
      <c r="AA61" s="47">
        <v>164970.47077632695</v>
      </c>
      <c r="AB61" s="47">
        <v>858548.92219462199</v>
      </c>
      <c r="AC61" s="47">
        <v>1296.24</v>
      </c>
      <c r="AD61" s="48">
        <v>0</v>
      </c>
      <c r="AE61" s="49">
        <f t="shared" si="6"/>
        <v>1073371.6329709489</v>
      </c>
      <c r="AF61" s="51">
        <f t="shared" si="3"/>
        <v>18586382.824507013</v>
      </c>
    </row>
    <row r="62" spans="1:32" x14ac:dyDescent="0.2">
      <c r="A62" s="45" t="s">
        <v>131</v>
      </c>
      <c r="B62" s="46">
        <v>6625743.876146391</v>
      </c>
      <c r="C62" s="47">
        <v>878</v>
      </c>
      <c r="D62" s="48">
        <v>0</v>
      </c>
      <c r="E62" s="47">
        <v>28260.27</v>
      </c>
      <c r="F62" s="47">
        <v>183123.98211987654</v>
      </c>
      <c r="G62" s="47">
        <v>162788.13286399998</v>
      </c>
      <c r="H62" s="49">
        <f t="shared" si="0"/>
        <v>375050.38498387649</v>
      </c>
      <c r="I62" s="47">
        <v>9456</v>
      </c>
      <c r="J62" s="47">
        <v>55853.33</v>
      </c>
      <c r="K62" s="48">
        <v>0</v>
      </c>
      <c r="L62" s="48">
        <v>0</v>
      </c>
      <c r="M62" s="48">
        <v>0</v>
      </c>
      <c r="N62" s="48">
        <v>0</v>
      </c>
      <c r="O62" s="49">
        <f t="shared" si="4"/>
        <v>65309.33</v>
      </c>
      <c r="P62" s="48">
        <f>'[1]WF Allocation'!U62</f>
        <v>0</v>
      </c>
      <c r="Q62" s="47">
        <f>'[1]WF Allocation'!W62</f>
        <v>165.44730619546354</v>
      </c>
      <c r="R62" s="48">
        <v>0</v>
      </c>
      <c r="S62" s="48">
        <v>0</v>
      </c>
      <c r="T62" s="48">
        <v>0</v>
      </c>
      <c r="U62" s="49">
        <f t="shared" si="5"/>
        <v>165.44730619546354</v>
      </c>
      <c r="V62" s="50">
        <f t="shared" si="1"/>
        <v>7066269.0384364631</v>
      </c>
      <c r="W62" s="46">
        <v>90867</v>
      </c>
      <c r="X62" s="48">
        <v>0</v>
      </c>
      <c r="Y62" s="50">
        <f t="shared" si="2"/>
        <v>7157136.0384364631</v>
      </c>
      <c r="Z62" s="47">
        <v>15788</v>
      </c>
      <c r="AA62" s="47">
        <v>83056.167244830256</v>
      </c>
      <c r="AB62" s="47">
        <v>123122.89322077324</v>
      </c>
      <c r="AC62" s="48">
        <v>0</v>
      </c>
      <c r="AD62" s="48">
        <v>0</v>
      </c>
      <c r="AE62" s="49">
        <f t="shared" si="6"/>
        <v>221967.06046560348</v>
      </c>
      <c r="AF62" s="51">
        <f t="shared" si="3"/>
        <v>7379103.0989020662</v>
      </c>
    </row>
    <row r="63" spans="1:32" x14ac:dyDescent="0.2">
      <c r="A63" s="45" t="s">
        <v>132</v>
      </c>
      <c r="B63" s="52">
        <v>0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3">
        <f t="shared" si="0"/>
        <v>0</v>
      </c>
      <c r="I63" s="48">
        <v>0</v>
      </c>
      <c r="J63" s="52">
        <v>0</v>
      </c>
      <c r="K63" s="46">
        <v>30000000</v>
      </c>
      <c r="L63" s="46">
        <v>7000000</v>
      </c>
      <c r="M63" s="46">
        <v>32884000</v>
      </c>
      <c r="N63" s="48">
        <v>0</v>
      </c>
      <c r="O63" s="49">
        <f t="shared" si="4"/>
        <v>69884000</v>
      </c>
      <c r="P63" s="48">
        <f>'[1]WF Allocation'!U63</f>
        <v>0</v>
      </c>
      <c r="Q63" s="48">
        <f>'[1]WF Allocation'!W63</f>
        <v>0</v>
      </c>
      <c r="R63" s="48">
        <v>0</v>
      </c>
      <c r="S63" s="48">
        <v>0</v>
      </c>
      <c r="T63" s="48">
        <v>0</v>
      </c>
      <c r="U63" s="48">
        <f t="shared" si="5"/>
        <v>0</v>
      </c>
      <c r="V63" s="50">
        <f t="shared" si="1"/>
        <v>69884000</v>
      </c>
      <c r="W63" s="48">
        <v>0</v>
      </c>
      <c r="X63" s="46">
        <v>48950000</v>
      </c>
      <c r="Y63" s="50">
        <f t="shared" si="2"/>
        <v>118834000</v>
      </c>
      <c r="Z63" s="52">
        <v>0</v>
      </c>
      <c r="AA63" s="48">
        <v>0</v>
      </c>
      <c r="AB63" s="48">
        <v>0</v>
      </c>
      <c r="AC63" s="48">
        <v>0</v>
      </c>
      <c r="AD63" s="47">
        <v>186700000</v>
      </c>
      <c r="AE63" s="49">
        <f t="shared" si="6"/>
        <v>186700000</v>
      </c>
      <c r="AF63" s="51">
        <f t="shared" si="3"/>
        <v>305534000</v>
      </c>
    </row>
    <row r="64" spans="1:32" s="60" customFormat="1" ht="18" customHeight="1" thickBot="1" x14ac:dyDescent="0.25">
      <c r="A64" s="54" t="s">
        <v>133</v>
      </c>
      <c r="B64" s="55">
        <f t="shared" ref="B64:AC64" si="7">SUM(B5:B63)</f>
        <v>2522079227.6465459</v>
      </c>
      <c r="C64" s="56">
        <f t="shared" si="7"/>
        <v>689410</v>
      </c>
      <c r="D64" s="56">
        <f t="shared" si="7"/>
        <v>826530</v>
      </c>
      <c r="E64" s="56">
        <f t="shared" si="7"/>
        <v>10326999.999999996</v>
      </c>
      <c r="F64" s="56">
        <f t="shared" si="7"/>
        <v>70000000.000000045</v>
      </c>
      <c r="G64" s="56">
        <f t="shared" si="7"/>
        <v>23277266.750015035</v>
      </c>
      <c r="H64" s="56">
        <f t="shared" si="7"/>
        <v>105120206.75001508</v>
      </c>
      <c r="I64" s="57">
        <f t="shared" si="7"/>
        <v>897100</v>
      </c>
      <c r="J64" s="56">
        <f t="shared" si="7"/>
        <v>9223000.0199999996</v>
      </c>
      <c r="K64" s="56">
        <f t="shared" si="7"/>
        <v>30000000</v>
      </c>
      <c r="L64" s="56">
        <f t="shared" si="7"/>
        <v>7000000</v>
      </c>
      <c r="M64" s="56">
        <f t="shared" si="7"/>
        <v>32884000</v>
      </c>
      <c r="N64" s="56">
        <f t="shared" si="7"/>
        <v>1542000</v>
      </c>
      <c r="O64" s="56">
        <f t="shared" si="7"/>
        <v>81546100.019999996</v>
      </c>
      <c r="P64" s="57">
        <f t="shared" si="7"/>
        <v>-61710.469521359541</v>
      </c>
      <c r="Q64" s="57">
        <f t="shared" si="7"/>
        <v>61710.469521359541</v>
      </c>
      <c r="R64" s="58">
        <f t="shared" si="7"/>
        <v>0</v>
      </c>
      <c r="S64" s="59">
        <f t="shared" si="7"/>
        <v>0</v>
      </c>
      <c r="T64" s="59">
        <f t="shared" si="7"/>
        <v>0</v>
      </c>
      <c r="U64" s="57">
        <f t="shared" si="7"/>
        <v>2.4158453015843406E-12</v>
      </c>
      <c r="V64" s="55">
        <f t="shared" si="7"/>
        <v>2708745534.4165611</v>
      </c>
      <c r="W64" s="55">
        <f t="shared" si="7"/>
        <v>68818575</v>
      </c>
      <c r="X64" s="55">
        <f t="shared" si="7"/>
        <v>48950000</v>
      </c>
      <c r="Y64" s="55">
        <f t="shared" si="7"/>
        <v>2826514109.4165616</v>
      </c>
      <c r="Z64" s="55">
        <f t="shared" si="7"/>
        <v>10907514</v>
      </c>
      <c r="AA64" s="55">
        <f t="shared" si="7"/>
        <v>25300000.000000004</v>
      </c>
      <c r="AB64" s="55">
        <f t="shared" si="7"/>
        <v>154459244.1672461</v>
      </c>
      <c r="AC64" s="55">
        <f t="shared" si="7"/>
        <v>574755.83275400032</v>
      </c>
      <c r="AD64" s="56">
        <f>SUM(AD5:AD63)</f>
        <v>186700000</v>
      </c>
      <c r="AE64" s="56">
        <f t="shared" ref="AE64" si="8">SUM(AE5:AE63)</f>
        <v>377941514</v>
      </c>
      <c r="AF64" s="56">
        <f>SUM(AF5:AF63)</f>
        <v>3204455623.4165621</v>
      </c>
    </row>
    <row r="65" spans="1:34" x14ac:dyDescent="0.2"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Q65" s="61"/>
      <c r="R65" s="61"/>
      <c r="U65" s="61"/>
      <c r="V65" s="61"/>
      <c r="W65" s="61"/>
      <c r="X65" s="61"/>
      <c r="Y65" s="61"/>
      <c r="Z65" s="61"/>
      <c r="AA65" s="61"/>
      <c r="AB65" s="61"/>
      <c r="AC65" s="61"/>
      <c r="AE65" s="62"/>
      <c r="AF65" s="61"/>
    </row>
    <row r="66" spans="1:34" x14ac:dyDescent="0.2">
      <c r="A66" s="60"/>
      <c r="B66" s="63"/>
      <c r="X66" s="61"/>
      <c r="AA66" s="61"/>
      <c r="AB66" s="64"/>
      <c r="AC66" s="64"/>
      <c r="AE66" s="62"/>
      <c r="AF66" s="61"/>
    </row>
    <row r="67" spans="1:34" x14ac:dyDescent="0.2">
      <c r="A67" s="60"/>
      <c r="J67" s="65"/>
      <c r="AA67" s="66"/>
      <c r="AB67" s="66"/>
      <c r="AC67" s="66"/>
      <c r="AD67" s="66"/>
      <c r="AE67" s="67"/>
      <c r="AF67" s="61"/>
      <c r="AH67" s="61"/>
    </row>
    <row r="68" spans="1:34" x14ac:dyDescent="0.2">
      <c r="J68" s="61"/>
      <c r="AA68" s="61"/>
      <c r="AB68" s="61"/>
      <c r="AC68" s="61"/>
      <c r="AD68" s="61"/>
      <c r="AE68" s="62"/>
      <c r="AF68" s="61"/>
    </row>
    <row r="69" spans="1:34" x14ac:dyDescent="0.2">
      <c r="AE69" s="62"/>
      <c r="AF69" s="68"/>
    </row>
    <row r="70" spans="1:34" x14ac:dyDescent="0.2">
      <c r="AE70" s="62"/>
      <c r="AF70" s="68"/>
    </row>
    <row r="71" spans="1:34" x14ac:dyDescent="0.2">
      <c r="AE71" s="62"/>
      <c r="AF71" s="61"/>
    </row>
    <row r="72" spans="1:34" x14ac:dyDescent="0.2">
      <c r="AD72" s="61"/>
      <c r="AE72" s="62"/>
      <c r="AF72" s="61"/>
    </row>
    <row r="73" spans="1:34" x14ac:dyDescent="0.2">
      <c r="AD73" s="61"/>
      <c r="AE73" s="62"/>
      <c r="AF73" s="61"/>
    </row>
    <row r="74" spans="1:34" x14ac:dyDescent="0.2">
      <c r="AD74" s="61"/>
      <c r="AE74" s="62"/>
    </row>
    <row r="75" spans="1:34" x14ac:dyDescent="0.2">
      <c r="AE75" s="62"/>
    </row>
    <row r="76" spans="1:34" x14ac:dyDescent="0.2">
      <c r="AE76" s="62"/>
    </row>
    <row r="77" spans="1:34" x14ac:dyDescent="0.2">
      <c r="AE77" s="62"/>
    </row>
    <row r="78" spans="1:34" x14ac:dyDescent="0.2">
      <c r="AE78" s="62"/>
    </row>
    <row r="79" spans="1:34" x14ac:dyDescent="0.2">
      <c r="AE79" s="62"/>
    </row>
    <row r="80" spans="1:34" x14ac:dyDescent="0.2">
      <c r="AE80" s="62"/>
    </row>
    <row r="81" spans="31:31" x14ac:dyDescent="0.2">
      <c r="AE81" s="62"/>
    </row>
    <row r="82" spans="31:31" x14ac:dyDescent="0.2">
      <c r="AE82" s="62"/>
    </row>
    <row r="83" spans="31:31" x14ac:dyDescent="0.2">
      <c r="AE83" s="62"/>
    </row>
    <row r="84" spans="31:31" x14ac:dyDescent="0.2">
      <c r="AE84" s="62"/>
    </row>
    <row r="85" spans="31:31" x14ac:dyDescent="0.2">
      <c r="AE85" s="62"/>
    </row>
    <row r="86" spans="31:31" x14ac:dyDescent="0.2">
      <c r="AE86" s="62"/>
    </row>
    <row r="87" spans="31:31" x14ac:dyDescent="0.2">
      <c r="AE87" s="62"/>
    </row>
    <row r="88" spans="31:31" x14ac:dyDescent="0.2">
      <c r="AE88" s="62"/>
    </row>
    <row r="89" spans="31:31" x14ac:dyDescent="0.2">
      <c r="AE89" s="62"/>
    </row>
    <row r="90" spans="31:31" x14ac:dyDescent="0.2">
      <c r="AE90" s="62"/>
    </row>
    <row r="91" spans="31:31" x14ac:dyDescent="0.2">
      <c r="AE91" s="62"/>
    </row>
    <row r="92" spans="31:31" x14ac:dyDescent="0.2">
      <c r="AE92" s="62"/>
    </row>
    <row r="93" spans="31:31" x14ac:dyDescent="0.2">
      <c r="AE93" s="62"/>
    </row>
    <row r="94" spans="31:31" x14ac:dyDescent="0.2">
      <c r="AE94" s="62"/>
    </row>
    <row r="95" spans="31:31" x14ac:dyDescent="0.2">
      <c r="AE95" s="62"/>
    </row>
    <row r="96" spans="31:31" x14ac:dyDescent="0.2">
      <c r="AE96" s="62"/>
    </row>
    <row r="97" spans="31:31" x14ac:dyDescent="0.2">
      <c r="AE97" s="62"/>
    </row>
    <row r="98" spans="31:31" x14ac:dyDescent="0.2">
      <c r="AE98" s="62"/>
    </row>
    <row r="99" spans="31:31" x14ac:dyDescent="0.2">
      <c r="AE99" s="62"/>
    </row>
    <row r="100" spans="31:31" x14ac:dyDescent="0.2">
      <c r="AE100" s="62"/>
    </row>
    <row r="101" spans="31:31" x14ac:dyDescent="0.2">
      <c r="AE101" s="62"/>
    </row>
    <row r="102" spans="31:31" x14ac:dyDescent="0.2">
      <c r="AE102" s="62"/>
    </row>
    <row r="103" spans="31:31" x14ac:dyDescent="0.2">
      <c r="AE103" s="62"/>
    </row>
    <row r="104" spans="31:31" x14ac:dyDescent="0.2">
      <c r="AE104" s="62"/>
    </row>
    <row r="105" spans="31:31" x14ac:dyDescent="0.2">
      <c r="AE105" s="62"/>
    </row>
  </sheetData>
  <mergeCells count="15">
    <mergeCell ref="W1:X1"/>
    <mergeCell ref="Y1:Y3"/>
    <mergeCell ref="Z1:AE1"/>
    <mergeCell ref="AF1:AF3"/>
    <mergeCell ref="C2:H2"/>
    <mergeCell ref="I2:O2"/>
    <mergeCell ref="P2:U2"/>
    <mergeCell ref="W2:X2"/>
    <mergeCell ref="AE2:AE3"/>
    <mergeCell ref="A1:A3"/>
    <mergeCell ref="B1:B3"/>
    <mergeCell ref="C1:H1"/>
    <mergeCell ref="I1:O1"/>
    <mergeCell ref="P1:U1"/>
    <mergeCell ref="V1:V3"/>
  </mergeCells>
  <pageMargins left="0.2" right="0.2" top="0.6" bottom="0.5" header="0.3" footer="0.15"/>
  <pageSetup scale="49" fitToWidth="0" orientation="landscape" horizontalDpi="4294967293" verticalDpi="4294967293" r:id="rId1"/>
  <headerFooter alignWithMargins="0">
    <oddHeader>&amp;C&amp;"-,Bold"&amp;22FY 2026-27 Trial Court Recommended Preliminary Allocations&amp;R&amp;"-,Bold"&amp;18Attachment B</oddHeader>
    <oddFooter xml:space="preserve">&amp;L&amp;"-,Italic"&amp;12 &amp;X1&amp;X Benefits funding reflects actual cost changes as identified by the court and is fiscally neutral.
</oddFooter>
  </headerFooter>
  <colBreaks count="1" manualBreakCount="1">
    <brk id="22" max="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TC Allocations</vt:lpstr>
      <vt:lpstr>'TC Allocations'!Print_Area</vt:lpstr>
      <vt:lpstr>'TC Allocations'!Print_Titles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Azevedo</dc:creator>
  <cp:lastModifiedBy>Joe Azevedo</cp:lastModifiedBy>
  <dcterms:created xsi:type="dcterms:W3CDTF">2026-07-22T16:18:49Z</dcterms:created>
  <dcterms:modified xsi:type="dcterms:W3CDTF">2026-07-22T16:22:31Z</dcterms:modified>
</cp:coreProperties>
</file>